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980" windowHeight="8265" activeTab="0"/>
  </bookViews>
  <sheets>
    <sheet name="Cover" sheetId="1" r:id="rId1"/>
    <sheet name="Notes" sheetId="2" r:id="rId2"/>
    <sheet name="KPI" sheetId="3" r:id="rId3"/>
    <sheet name="KPI (Italy)" sheetId="4" r:id="rId4"/>
    <sheet name="KPI (Spain)" sheetId="5" r:id="rId5"/>
    <sheet name="KPI (France)" sheetId="6" r:id="rId6"/>
    <sheet name="KPI (Germany)" sheetId="7" r:id="rId7"/>
    <sheet name="KPI (Lithuania)" sheetId="8" r:id="rId8"/>
    <sheet name="KPI (Romania)" sheetId="9" r:id="rId9"/>
    <sheet name="Check Global" sheetId="10" r:id="rId10"/>
    <sheet name="Check Spain" sheetId="11" r:id="rId11"/>
    <sheet name="Check Italy" sheetId="12" r:id="rId12"/>
    <sheet name="Check France" sheetId="13" r:id="rId13"/>
    <sheet name="Check Germany" sheetId="14" r:id="rId14"/>
    <sheet name="Check Lithuania" sheetId="15" r:id="rId15"/>
    <sheet name="Check Romania" sheetId="16" r:id="rId16"/>
  </sheets>
  <definedNames>
    <definedName name="_xlnm._FilterDatabase" localSheetId="12" hidden="1">'Check France'!$A$2:$K$32</definedName>
    <definedName name="_xlnm._FilterDatabase" localSheetId="13" hidden="1">'Check Germany'!$A$2:$K$32</definedName>
    <definedName name="_xlnm._FilterDatabase" localSheetId="9" hidden="1">'Check Global'!$A$2:$K$32</definedName>
    <definedName name="_xlnm._FilterDatabase" localSheetId="11" hidden="1">'Check Italy'!$A$2:$K$32</definedName>
    <definedName name="_xlnm._FilterDatabase" localSheetId="14" hidden="1">'Check Lithuania'!$A$2:$K$32</definedName>
    <definedName name="_xlnm._FilterDatabase" localSheetId="15" hidden="1">'Check Romania'!$A$2:$K$32</definedName>
    <definedName name="_xlnm._FilterDatabase" localSheetId="10" hidden="1">'Check Spain'!$A$2:$K$32</definedName>
    <definedName name="_ftn1" localSheetId="12">'Check France'!#REF!</definedName>
    <definedName name="_ftn1" localSheetId="13">'Check Germany'!#REF!</definedName>
    <definedName name="_ftn1" localSheetId="9">'Check Global'!#REF!</definedName>
    <definedName name="_ftn1" localSheetId="11">'Check Italy'!#REF!</definedName>
    <definedName name="_ftn1" localSheetId="14">'Check Lithuania'!#REF!</definedName>
    <definedName name="_ftn1" localSheetId="15">'Check Romania'!#REF!</definedName>
    <definedName name="_ftn1" localSheetId="10">'Check Spain'!#REF!</definedName>
    <definedName name="_ftn1" localSheetId="2">'KPI'!#REF!</definedName>
    <definedName name="_ftn1" localSheetId="5">'KPI (France)'!#REF!</definedName>
    <definedName name="_ftn1" localSheetId="6">'KPI (Germany)'!#REF!</definedName>
    <definedName name="_ftn1" localSheetId="3">'KPI (Italy)'!#REF!</definedName>
    <definedName name="_ftn1" localSheetId="7">'KPI (Lithuania)'!#REF!</definedName>
    <definedName name="_ftn1" localSheetId="8">'KPI (Romania)'!#REF!</definedName>
    <definedName name="_ftn1" localSheetId="4">'KPI (Spain)'!#REF!</definedName>
    <definedName name="_ftn1" localSheetId="1">'Notes'!#REF!</definedName>
    <definedName name="_ftnref1" localSheetId="12">'Check France'!$D$5</definedName>
    <definedName name="_ftnref1" localSheetId="13">'Check Germany'!$D$5</definedName>
    <definedName name="_ftnref1" localSheetId="9">'Check Global'!$D$5</definedName>
    <definedName name="_ftnref1" localSheetId="11">'Check Italy'!$D$5</definedName>
    <definedName name="_ftnref1" localSheetId="14">'Check Lithuania'!$D$5</definedName>
    <definedName name="_ftnref1" localSheetId="15">'Check Romania'!$D$5</definedName>
    <definedName name="_ftnref1" localSheetId="10">'Check Spain'!$D$5</definedName>
    <definedName name="_ftnref1" localSheetId="2">'KPI'!$D$5</definedName>
    <definedName name="_ftnref1" localSheetId="5">'KPI (France)'!$D$5</definedName>
    <definedName name="_ftnref1" localSheetId="6">'KPI (Germany)'!$D$5</definedName>
    <definedName name="_ftnref1" localSheetId="3">'KPI (Italy)'!$D$5</definedName>
    <definedName name="_ftnref1" localSheetId="7">'KPI (Lithuania)'!$D$5</definedName>
    <definedName name="_ftnref1" localSheetId="8">'KPI (Romania)'!$D$5</definedName>
    <definedName name="_ftnref1" localSheetId="4">'KPI (Spain)'!$D$5</definedName>
    <definedName name="_ftnref1" localSheetId="1">'Notes'!#REF!</definedName>
    <definedName name="_xlnm.Print_Titles" localSheetId="12">'Check France'!$2:$2</definedName>
    <definedName name="_xlnm.Print_Titles" localSheetId="13">'Check Germany'!$2:$2</definedName>
    <definedName name="_xlnm.Print_Titles" localSheetId="9">'Check Global'!$2:$2</definedName>
    <definedName name="_xlnm.Print_Titles" localSheetId="11">'Check Italy'!$2:$2</definedName>
    <definedName name="_xlnm.Print_Titles" localSheetId="14">'Check Lithuania'!$2:$2</definedName>
    <definedName name="_xlnm.Print_Titles" localSheetId="15">'Check Romania'!$2:$2</definedName>
    <definedName name="_xlnm.Print_Titles" localSheetId="10">'Check Spain'!$2:$2</definedName>
    <definedName name="_xlnm.Print_Titles" localSheetId="2">'KPI'!$1:$2</definedName>
    <definedName name="_xlnm.Print_Titles" localSheetId="5">'KPI (France)'!$2:$2</definedName>
    <definedName name="_xlnm.Print_Titles" localSheetId="6">'KPI (Germany)'!$2:$2</definedName>
    <definedName name="_xlnm.Print_Titles" localSheetId="3">'KPI (Italy)'!$2:$2</definedName>
    <definedName name="_xlnm.Print_Titles" localSheetId="7">'KPI (Lithuania)'!$2:$2</definedName>
    <definedName name="_xlnm.Print_Titles" localSheetId="8">'KPI (Romania)'!$2:$2</definedName>
    <definedName name="_xlnm.Print_Titles" localSheetId="4">'KPI (Spain)'!$2:$2</definedName>
    <definedName name="OLE_LINK9" localSheetId="12">'Check France'!#REF!</definedName>
    <definedName name="OLE_LINK9" localSheetId="13">'Check Germany'!#REF!</definedName>
    <definedName name="OLE_LINK9" localSheetId="9">'Check Global'!#REF!</definedName>
    <definedName name="OLE_LINK9" localSheetId="11">'Check Italy'!#REF!</definedName>
    <definedName name="OLE_LINK9" localSheetId="14">'Check Lithuania'!#REF!</definedName>
    <definedName name="OLE_LINK9" localSheetId="15">'Check Romania'!#REF!</definedName>
    <definedName name="OLE_LINK9" localSheetId="10">'Check Spain'!#REF!</definedName>
    <definedName name="OLE_LINK9" localSheetId="2">'KPI'!#REF!</definedName>
    <definedName name="OLE_LINK9" localSheetId="5">'KPI (France)'!#REF!</definedName>
    <definedName name="OLE_LINK9" localSheetId="6">'KPI (Germany)'!#REF!</definedName>
    <definedName name="OLE_LINK9" localSheetId="3">'KPI (Italy)'!#REF!</definedName>
    <definedName name="OLE_LINK9" localSheetId="7">'KPI (Lithuania)'!#REF!</definedName>
    <definedName name="OLE_LINK9" localSheetId="8">'KPI (Romania)'!#REF!</definedName>
    <definedName name="OLE_LINK9" localSheetId="4">'KPI (Spain)'!#REF!</definedName>
    <definedName name="OLE_LINK9" localSheetId="1">'Notes'!#REF!</definedName>
    <definedName name="_xlnm.Print_Area" localSheetId="12">'Check France'!$A$2:$J$39</definedName>
    <definedName name="_xlnm.Print_Area" localSheetId="13">'Check Germany'!$A$2:$J$39</definedName>
    <definedName name="_xlnm.Print_Area" localSheetId="9">'Check Global'!$A$2:$J$39</definedName>
    <definedName name="_xlnm.Print_Area" localSheetId="11">'Check Italy'!$A$2:$J$39</definedName>
    <definedName name="_xlnm.Print_Area" localSheetId="14">'Check Lithuania'!$A$2:$J$39</definedName>
    <definedName name="_xlnm.Print_Area" localSheetId="15">'Check Romania'!$A$2:$J$39</definedName>
    <definedName name="_xlnm.Print_Area" localSheetId="10">'Check Spain'!$A$2:$J$39</definedName>
    <definedName name="_xlnm.Print_Area" localSheetId="2">'KPI'!$A$2:$X$39</definedName>
    <definedName name="_xlnm.Print_Area" localSheetId="5">'KPI (France)'!$A$2:$W$39</definedName>
    <definedName name="_xlnm.Print_Area" localSheetId="6">'KPI (Germany)'!$A$2:$W$39</definedName>
    <definedName name="_xlnm.Print_Area" localSheetId="3">'KPI (Italy)'!$A$2:$W$39</definedName>
    <definedName name="_xlnm.Print_Area" localSheetId="7">'KPI (Lithuania)'!$A$2:$W$39</definedName>
    <definedName name="_xlnm.Print_Area" localSheetId="8">'KPI (Romania)'!$A$2:$W$39</definedName>
    <definedName name="_xlnm.Print_Area" localSheetId="4">'KPI (Spain)'!$A$2:$W$39</definedName>
    <definedName name="_xlnm.Print_Area" localSheetId="1">'Notes'!$A$1:$I$24</definedName>
  </definedNames>
  <calcPr fullCalcOnLoad="1"/>
</workbook>
</file>

<file path=xl/comments10.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1.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2.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3.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4.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5.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comments16.xml><?xml version="1.0" encoding="utf-8"?>
<comments xmlns="http://schemas.openxmlformats.org/spreadsheetml/2006/main">
  <authors>
    <author>Antonin STEPHANY</author>
  </authors>
  <commentList>
    <comment ref="D5" authorId="0">
      <text>
        <r>
          <rPr>
            <sz val="10"/>
            <rFont val="Arial"/>
            <family val="2"/>
          </rPr>
          <t>* One active USER is defined by the frequency of contribution: he contributes 1 time per month (comment, article, resource, case study).</t>
        </r>
      </text>
    </comment>
  </commentList>
</comments>
</file>

<file path=xl/sharedStrings.xml><?xml version="1.0" encoding="utf-8"?>
<sst xmlns="http://schemas.openxmlformats.org/spreadsheetml/2006/main" count="2050" uniqueCount="177">
  <si>
    <t>Contract N°: IEE/10/184/SI2.589410</t>
  </si>
  <si>
    <t>Duration : 24 months</t>
  </si>
  <si>
    <t>Coordinator contact:</t>
  </si>
  <si>
    <t xml:space="preserve">    Cedric Borel </t>
  </si>
  <si>
    <t xml:space="preserve">    IFPEB</t>
  </si>
  <si>
    <t xml:space="preserve">    cedric.borel@ifpeb.fr</t>
  </si>
  <si>
    <t xml:space="preserve">    +33 556 79 44 25</t>
  </si>
  <si>
    <t>ACHIEVMENT</t>
  </si>
  <si>
    <t>TARGETS</t>
  </si>
  <si>
    <t>Target achievment percentage</t>
  </si>
  <si>
    <t>Last revision</t>
  </si>
  <si>
    <t>Reviewer</t>
  </si>
  <si>
    <t xml:space="preserve">                             </t>
  </si>
  <si>
    <t xml:space="preserve">     </t>
  </si>
  <si>
    <t>In general the breakdown of the KPI per country has been calculated with these indicative figures:</t>
  </si>
  <si>
    <t>CONSTRUCTION 21 – An European Green Building Exchange</t>
  </si>
  <si>
    <t>C21</t>
  </si>
  <si>
    <t>Final target per country</t>
  </si>
  <si>
    <t>Final overall target</t>
  </si>
  <si>
    <r>
      <t>-</t>
    </r>
    <r>
      <rPr>
        <b/>
        <sz val="7"/>
        <color indexed="8"/>
        <rFont val="Arial"/>
        <family val="2"/>
      </rPr>
      <t xml:space="preserve">   </t>
    </r>
    <r>
      <rPr>
        <b/>
        <sz val="11"/>
        <color indexed="8"/>
        <rFont val="Arial"/>
        <family val="2"/>
      </rPr>
      <t xml:space="preserve">Spain </t>
    </r>
  </si>
  <si>
    <r>
      <t>-</t>
    </r>
    <r>
      <rPr>
        <b/>
        <sz val="7"/>
        <color indexed="8"/>
        <rFont val="Arial"/>
        <family val="2"/>
      </rPr>
      <t xml:space="preserve">   </t>
    </r>
    <r>
      <rPr>
        <b/>
        <sz val="11"/>
        <color indexed="8"/>
        <rFont val="Arial"/>
        <family val="2"/>
      </rPr>
      <t xml:space="preserve">Italy </t>
    </r>
  </si>
  <si>
    <r>
      <t>-</t>
    </r>
    <r>
      <rPr>
        <b/>
        <sz val="7"/>
        <color indexed="8"/>
        <rFont val="Arial"/>
        <family val="2"/>
      </rPr>
      <t xml:space="preserve">   </t>
    </r>
    <r>
      <rPr>
        <b/>
        <sz val="11"/>
        <color indexed="8"/>
        <rFont val="Arial"/>
        <family val="2"/>
      </rPr>
      <t xml:space="preserve">France </t>
    </r>
  </si>
  <si>
    <r>
      <t>-</t>
    </r>
    <r>
      <rPr>
        <b/>
        <sz val="7"/>
        <color indexed="8"/>
        <rFont val="Arial"/>
        <family val="2"/>
      </rPr>
      <t xml:space="preserve">   </t>
    </r>
    <r>
      <rPr>
        <b/>
        <sz val="11"/>
        <color indexed="8"/>
        <rFont val="Arial"/>
        <family val="2"/>
      </rPr>
      <t>Germany</t>
    </r>
  </si>
  <si>
    <r>
      <t>-</t>
    </r>
    <r>
      <rPr>
        <b/>
        <sz val="7"/>
        <color indexed="8"/>
        <rFont val="Arial"/>
        <family val="2"/>
      </rPr>
      <t xml:space="preserve">   </t>
    </r>
    <r>
      <rPr>
        <b/>
        <sz val="11"/>
        <color indexed="8"/>
        <rFont val="Arial"/>
        <family val="2"/>
      </rPr>
      <t>Lithuania</t>
    </r>
  </si>
  <si>
    <r>
      <t>-</t>
    </r>
    <r>
      <rPr>
        <b/>
        <sz val="7"/>
        <color indexed="8"/>
        <rFont val="Arial"/>
        <family val="2"/>
      </rPr>
      <t xml:space="preserve">   </t>
    </r>
    <r>
      <rPr>
        <b/>
        <sz val="11"/>
        <color indexed="8"/>
        <rFont val="Arial"/>
        <family val="2"/>
      </rPr>
      <t xml:space="preserve">Romania </t>
    </r>
  </si>
  <si>
    <t>Final target for Lithuania</t>
  </si>
  <si>
    <t>Final target for Germany</t>
  </si>
  <si>
    <t>Final target for Romania</t>
  </si>
  <si>
    <r>
      <t> </t>
    </r>
    <r>
      <rPr>
        <sz val="7"/>
        <rFont val="Arial"/>
        <family val="2"/>
      </rPr>
      <t xml:space="preserve">    </t>
    </r>
    <r>
      <rPr>
        <sz val="10"/>
        <rFont val="Arial"/>
        <family val="2"/>
      </rPr>
      <t xml:space="preserve">At least 50 reviewed case studies online by month 7 and at least 500 case studies by month </t>
    </r>
    <r>
      <rPr>
        <sz val="10"/>
        <color indexed="10"/>
        <rFont val="Arial"/>
        <family val="2"/>
      </rPr>
      <t>24</t>
    </r>
    <r>
      <rPr>
        <sz val="10"/>
        <rFont val="Arial"/>
        <family val="2"/>
      </rPr>
      <t xml:space="preserve"> (Average of 85 per country) and at least 500 client or third party case study updates per year and per country (Average of &lt;100 per country). All uploaded i</t>
    </r>
  </si>
  <si>
    <r>
      <t> </t>
    </r>
    <r>
      <rPr>
        <sz val="7"/>
        <color indexed="8"/>
        <rFont val="Arial"/>
        <family val="2"/>
      </rPr>
      <t xml:space="preserve">    </t>
    </r>
    <r>
      <rPr>
        <sz val="10"/>
        <color indexed="8"/>
        <rFont val="Arial"/>
        <family val="2"/>
      </rPr>
      <t>A European online “EPBD community” on C21 and BUILD UP sites ; 1000 members (Linked to W9); 2 “EPBD reports” on correlation between EPBD standards and energy efficiency gains in C21 case studies (Link to WP1) and an annual “EPBD barriers”.  (Reps. Ro</t>
    </r>
  </si>
  <si>
    <t>Final target for France</t>
  </si>
  <si>
    <t>Final target for Italy</t>
  </si>
  <si>
    <r>
      <t> </t>
    </r>
    <r>
      <rPr>
        <sz val="7"/>
        <rFont val="Arial"/>
        <family val="2"/>
      </rPr>
      <t xml:space="preserve">    </t>
    </r>
    <r>
      <rPr>
        <sz val="10"/>
        <rFont val="Arial"/>
        <family val="2"/>
      </rPr>
      <t>At least 25.000 registered SME C21 users with 300 SME self-audits of energy efficient construction methods and technologies (average of &lt;50 per country),</t>
    </r>
  </si>
  <si>
    <t xml:space="preserve">On-line publication of 4 SME reports to at least 5.000 SMEs </t>
  </si>
  <si>
    <t>6.750 t CO2 Reduction of green house gas emissions</t>
  </si>
  <si>
    <t>1.290 toe Primary energy savings compared to projections
To calculate targets, the following formulae is used:
Target PE and GHG reduction (within project duration) = (Reference EU indicator – average from case studies) x (number of case studies)</t>
  </si>
  <si>
    <t>6.750 t CO2 Reduction of green house gas emissions
To calculate targets, the following formulae is used:
Target PE and GHG reduction (within project duration) = (Reference EU indicator – average from case studies) x (number of case studies)</t>
  </si>
  <si>
    <r>
      <t> </t>
    </r>
    <r>
      <rPr>
        <sz val="7"/>
        <rFont val="Arial"/>
        <family val="2"/>
      </rPr>
      <t xml:space="preserve">    </t>
    </r>
    <r>
      <rPr>
        <sz val="10"/>
        <rFont val="Arial"/>
        <family val="2"/>
      </rPr>
      <t>20 training videos on line in original languages and 7 quarterly update online Q&amp;As.</t>
    </r>
  </si>
  <si>
    <r>
      <t xml:space="preserve"> </t>
    </r>
    <r>
      <rPr>
        <sz val="10"/>
        <rFont val="Arial"/>
        <family val="2"/>
      </rPr>
      <t>20 Videos  3 per country and 2 in english</t>
    </r>
  </si>
  <si>
    <t>     30 000* active users in 2013 in C21, 20% of them registered in BUILD UP in the 6 countries, 50000 users in total.</t>
  </si>
  <si>
    <r>
      <t xml:space="preserve">At least </t>
    </r>
    <r>
      <rPr>
        <sz val="10"/>
        <color indexed="10"/>
        <rFont val="Arial"/>
        <family val="2"/>
      </rPr>
      <t>30</t>
    </r>
    <r>
      <rPr>
        <sz val="10"/>
        <color indexed="8"/>
        <rFont val="Arial"/>
        <family val="2"/>
      </rPr>
      <t xml:space="preserve"> case study reviewers experts (average of &lt;5 per country); with innovative online communities or local networks created (&lt;4 per partner country).</t>
    </r>
  </si>
  <si>
    <r>
      <t> </t>
    </r>
    <r>
      <rPr>
        <sz val="7"/>
        <rFont val="Arial"/>
        <family val="2"/>
      </rPr>
      <t xml:space="preserve">    </t>
    </r>
    <r>
      <rPr>
        <sz val="10"/>
        <rFont val="Arial"/>
        <family val="2"/>
      </rPr>
      <t xml:space="preserve">At least 50 reviewed case studies online by month 7 and at least 500 case studies by month </t>
    </r>
    <r>
      <rPr>
        <sz val="10"/>
        <color indexed="10"/>
        <rFont val="Arial"/>
        <family val="2"/>
      </rPr>
      <t>24</t>
    </r>
    <r>
      <rPr>
        <sz val="10"/>
        <rFont val="Arial"/>
        <family val="2"/>
      </rPr>
      <t xml:space="preserve"> (Average of 85 per country) and at least 500 client or third party case study updates per year and per country (Average of &lt;100 per country). All uploaded in BUILD UP.</t>
    </r>
  </si>
  <si>
    <t>30 case study reviewers, at 40 meetings.</t>
  </si>
  <si>
    <r>
      <t> </t>
    </r>
    <r>
      <rPr>
        <sz val="7"/>
        <rFont val="Arial"/>
        <family val="2"/>
      </rPr>
      <t xml:space="preserve">    </t>
    </r>
    <r>
      <rPr>
        <sz val="10"/>
        <rFont val="Arial"/>
        <family val="2"/>
      </rPr>
      <t>20 training videos on line in original languages and 7 quarterly update online Q&amp;As. 3 per country and 2 in english</t>
    </r>
  </si>
  <si>
    <t>Active users in Build up</t>
  </si>
  <si>
    <r>
      <t> </t>
    </r>
    <r>
      <rPr>
        <sz val="7"/>
        <color indexed="8"/>
        <rFont val="Arial"/>
        <family val="2"/>
      </rPr>
      <t xml:space="preserve">    </t>
    </r>
    <r>
      <rPr>
        <sz val="10"/>
        <color indexed="8"/>
        <rFont val="Arial"/>
        <family val="2"/>
      </rPr>
      <t>A European “Price/Performance; real payback on devices” community on C21 and BUILD UP sites; 500 members primarily from the buy-side; a Europe-wide cost-performance dynamic benchmark and “Greenwashing” alerts with the new CEEB (Cost of Energy Efficiency in Building) ratio. (Resp. DGNB)</t>
    </r>
  </si>
  <si>
    <r>
      <t> </t>
    </r>
    <r>
      <rPr>
        <sz val="7"/>
        <color indexed="8"/>
        <rFont val="Arial"/>
        <family val="2"/>
      </rPr>
      <t xml:space="preserve">    </t>
    </r>
    <r>
      <rPr>
        <sz val="10"/>
        <color indexed="8"/>
        <rFont val="Arial"/>
        <family val="2"/>
      </rPr>
      <t>An European “Energy Performance Contracting in private and public procurement for factor 4 targets – How to Community” on C21 and BUILD UP sites ; 1000 members and 2 reports and a Monthly rubric published (all partner languages) (Resp. IFPEB)</t>
    </r>
  </si>
  <si>
    <r>
      <t> </t>
    </r>
    <r>
      <rPr>
        <sz val="7"/>
        <color indexed="8"/>
        <rFont val="Arial"/>
        <family val="2"/>
      </rPr>
      <t xml:space="preserve">    </t>
    </r>
    <r>
      <rPr>
        <sz val="10"/>
        <color indexed="8"/>
        <rFont val="Arial"/>
        <family val="2"/>
      </rPr>
      <t xml:space="preserve">A European online “EPBD community” on C21 and BUILD UP sites ; 1000 members (Linked to W9); 2 “EPBD reports” on correlation between EPBD standards and energy efficiency gains in C21 case studies (Link to WP1) and an annual “EPBD barriers”.  (Reps. RoGBC) </t>
    </r>
  </si>
  <si>
    <r>
      <t> </t>
    </r>
    <r>
      <rPr>
        <sz val="7"/>
        <color indexed="8"/>
        <rFont val="Arial"/>
        <family val="2"/>
      </rPr>
      <t xml:space="preserve">    </t>
    </r>
    <r>
      <rPr>
        <sz val="10"/>
        <color indexed="8"/>
        <rFont val="Arial"/>
        <family val="2"/>
      </rPr>
      <t>A European “Mainstreaming Innovation and eco-design” community on C21 and BUILD UP sites; 1.000 members ; Identify and publish key barriers (with an average of &lt;200 participants per country). (Resp. ESCI)</t>
    </r>
  </si>
  <si>
    <r>
      <t> </t>
    </r>
    <r>
      <rPr>
        <sz val="7"/>
        <color indexed="8"/>
        <rFont val="Arial"/>
        <family val="2"/>
      </rPr>
      <t xml:space="preserve">    </t>
    </r>
    <r>
      <rPr>
        <sz val="10"/>
        <color indexed="8"/>
        <rFont val="Arial"/>
        <family val="2"/>
      </rPr>
      <t xml:space="preserve">An on-line “innovative Green Planning” community with approx 500 participants (average &lt; 100 for country) for professional architects and planners for training and exchange, and for the participation of architects and planners Europe-wide and participation in national events. (Link to WP8 and 9). (Resp. VGTU)  </t>
    </r>
  </si>
  <si>
    <r>
      <t> </t>
    </r>
    <r>
      <rPr>
        <sz val="7"/>
        <rFont val="Arial"/>
        <family val="2"/>
      </rPr>
      <t xml:space="preserve">    </t>
    </r>
    <r>
      <rPr>
        <sz val="10"/>
        <rFont val="Arial"/>
        <family val="2"/>
      </rPr>
      <t>More than 500 products, systems eco designed or highly efficient are extracted from case studies and organized in a searchable user-oriented database and taxonomic catalogue. Helping SMEs to promote innovation and seek replication at wide scale. Emph</t>
    </r>
  </si>
  <si>
    <t>Final target for spain</t>
  </si>
  <si>
    <r>
      <t>Renewable triggered (within project duration) = 30kWh/ m2a of renewable used (all low energy or positive energy buildings are using renewable) x (number of case studies) x BUILD UP conversion factor to toe 85,7 10</t>
    </r>
    <r>
      <rPr>
        <vertAlign val="superscript"/>
        <sz val="10"/>
        <rFont val="Arial Narrow"/>
        <family val="2"/>
      </rPr>
      <t>-6</t>
    </r>
  </si>
  <si>
    <r>
      <t>For Primary energy: 100 kWh/m</t>
    </r>
    <r>
      <rPr>
        <vertAlign val="superscript"/>
        <sz val="10"/>
        <rFont val="Arial"/>
        <family val="2"/>
      </rPr>
      <t>2</t>
    </r>
    <r>
      <rPr>
        <sz val="10"/>
        <rFont val="Arial"/>
        <family val="2"/>
      </rPr>
      <t>/yr under 2010 thermal regulation in average of case studies 500 cases studies with</t>
    </r>
    <r>
      <rPr>
        <vertAlign val="superscript"/>
        <sz val="10"/>
        <rFont val="Arial"/>
        <family val="2"/>
      </rPr>
      <t xml:space="preserve"> </t>
    </r>
    <r>
      <rPr>
        <sz val="10"/>
        <rFont val="Arial"/>
        <family val="2"/>
      </rPr>
      <t>an average of 300m</t>
    </r>
    <r>
      <rPr>
        <vertAlign val="superscript"/>
        <sz val="10"/>
        <rFont val="Arial"/>
        <family val="2"/>
      </rPr>
      <t>2</t>
    </r>
    <r>
      <rPr>
        <sz val="10"/>
        <rFont val="Arial"/>
        <family val="2"/>
      </rPr>
      <t>; conversion factor to toe 85,7 10</t>
    </r>
    <r>
      <rPr>
        <vertAlign val="superscript"/>
        <sz val="10"/>
        <rFont val="Arial"/>
        <family val="2"/>
      </rPr>
      <t>-6</t>
    </r>
  </si>
  <si>
    <t>300 SME self-audits of energy efficient construction methods and technologies (average of &lt;50 per country)</t>
  </si>
  <si>
    <r>
      <t> </t>
    </r>
    <r>
      <rPr>
        <sz val="7"/>
        <rFont val="Arial"/>
        <family val="2"/>
      </rPr>
      <t xml:space="preserve">    </t>
    </r>
    <r>
      <rPr>
        <sz val="10"/>
        <rFont val="Arial"/>
        <family val="2"/>
      </rPr>
      <t>50 sponsorship agreements, alliance agreements with key market multipliers and academic networks or press partnership agreements (average of &lt; 9 for each country)</t>
    </r>
  </si>
  <si>
    <r>
      <t> </t>
    </r>
    <r>
      <rPr>
        <sz val="7"/>
        <rFont val="Arial"/>
        <family val="2"/>
      </rPr>
      <t xml:space="preserve">    </t>
    </r>
    <r>
      <rPr>
        <sz val="10"/>
        <rFont val="Arial"/>
        <family val="2"/>
      </rPr>
      <t>More than 500 products, systems eco designed or highly efficient are extracted from case studies and organized in a searchable user-oriented database and taxonomic catalogue. Helping SMEs to promote innovation and seek replication at wide scale. Emphasis on Environmental product declaration linked to product.</t>
    </r>
  </si>
  <si>
    <r>
      <t> </t>
    </r>
    <r>
      <rPr>
        <sz val="7"/>
        <rFont val="Arial"/>
        <family val="2"/>
      </rPr>
      <t xml:space="preserve">    </t>
    </r>
    <r>
      <rPr>
        <sz val="10"/>
        <rFont val="Arial"/>
        <family val="2"/>
      </rPr>
      <t xml:space="preserve">6 project managers (MC), 6 content managers (TC) and 30 in-site training sessions or Webinars (&lt;6 per country) </t>
    </r>
  </si>
  <si>
    <r>
      <t> </t>
    </r>
    <r>
      <rPr>
        <sz val="7"/>
        <rFont val="Arial"/>
        <family val="2"/>
      </rPr>
      <t xml:space="preserve">    </t>
    </r>
    <r>
      <rPr>
        <sz val="10"/>
        <rFont val="Arial"/>
        <family val="2"/>
      </rPr>
      <t>70 experts and thematic community moderators trained (12-13 per country)</t>
    </r>
  </si>
  <si>
    <r>
      <t> </t>
    </r>
    <r>
      <rPr>
        <sz val="7"/>
        <color indexed="8"/>
        <rFont val="Arial"/>
        <family val="2"/>
      </rPr>
      <t xml:space="preserve">    </t>
    </r>
    <r>
      <rPr>
        <sz val="10"/>
        <color indexed="8"/>
        <rFont val="Arial"/>
        <family val="2"/>
      </rPr>
      <t>A European “Price/Performance; real payback on devices” community on C21 and BUILD UP sites; 500 members primarily from the buy-side; a Europe-wide cost-performance dynamic benchmark and “Greenwashing” alerts with the new CEEB (Cost of Energy Efficie</t>
    </r>
  </si>
  <si>
    <r>
      <t> </t>
    </r>
    <r>
      <rPr>
        <sz val="7"/>
        <color indexed="8"/>
        <rFont val="Arial"/>
        <family val="2"/>
      </rPr>
      <t xml:space="preserve">    </t>
    </r>
    <r>
      <rPr>
        <sz val="10"/>
        <color indexed="8"/>
        <rFont val="Arial"/>
        <family val="2"/>
      </rPr>
      <t>An on-line “innovative Green Planning” community with approx 500 participants (average &lt; 100 for country) for professional architects and planners for training and exchange, and for the participation of architects and planners Europe-wide and partici</t>
    </r>
  </si>
  <si>
    <t>Global (per country)</t>
  </si>
  <si>
    <t>Global %</t>
  </si>
  <si>
    <t>500 members “innovative Green Planning” community</t>
  </si>
  <si>
    <t>1000 members “Mainstreaming Innovation and eco-design” community</t>
  </si>
  <si>
    <t>1000 members “EPBD community”</t>
  </si>
  <si>
    <t>1000 members “Energy Performance Community”</t>
  </si>
  <si>
    <t>500 members “Price/Performance” community</t>
  </si>
  <si>
    <t>D4.3 
D5.4</t>
  </si>
  <si>
    <t>WP4
WP7</t>
  </si>
  <si>
    <t>25.000 SME users and 300 SME self-audits (O6.3)</t>
  </si>
  <si>
    <t>No</t>
  </si>
  <si>
    <t>Deliv</t>
  </si>
  <si>
    <t>The targets will be spread according to the following timeline:</t>
  </si>
  <si>
    <t xml:space="preserve">C21 website used by more than 100.000 market actors </t>
  </si>
  <si>
    <t>675 k€ € Cumulative investment made by European stakeholders in sustainable energy</t>
  </si>
  <si>
    <t>387 toe Renewable Energy production triggered</t>
  </si>
  <si>
    <t>1.290 toe Primary energy savings compared to projections</t>
  </si>
  <si>
    <t xml:space="preserve">Counting on C21-EGBE.. </t>
  </si>
  <si>
    <t xml:space="preserve">MC holds trainee &amp; partners lists by country (M4+) </t>
  </si>
  <si>
    <t>List held by MC (M6+)</t>
  </si>
  <si>
    <t>Available online</t>
  </si>
  <si>
    <t>Videos on line</t>
  </si>
  <si>
    <t>Automatic on-line tracking</t>
  </si>
  <si>
    <t>WP</t>
  </si>
  <si>
    <t>Month 3
JUL. 2010</t>
  </si>
  <si>
    <t>Month 6
OCT. 2011</t>
  </si>
  <si>
    <t>Month 10
FEB. 2011</t>
  </si>
  <si>
    <t>Month 12
APR. 2012</t>
  </si>
  <si>
    <t>Month 18
OCT. 2012</t>
  </si>
  <si>
    <t>Month 24
APR. 2013</t>
  </si>
  <si>
    <t>SME reports requested by at least 5.000 SMEs (D6.3)</t>
  </si>
  <si>
    <t>Numbers of subscriptions</t>
  </si>
  <si>
    <t>Active users un Build up</t>
  </si>
  <si>
    <t>Counting the used mailing list from all partners.</t>
  </si>
  <si>
    <t>Counting the used mailing list of sponsors and partner networks, and press.</t>
  </si>
  <si>
    <t>Frequency of users' contribution from C21 website statistics (average of last 3 months)</t>
  </si>
  <si>
    <r>
      <t>1.</t>
    </r>
    <r>
      <rPr>
        <sz val="7"/>
        <color indexed="8"/>
        <rFont val="Arial"/>
        <family val="2"/>
      </rPr>
      <t xml:space="preserve">   </t>
    </r>
    <r>
      <rPr>
        <b/>
        <sz val="10"/>
        <color indexed="8"/>
        <rFont val="Arial"/>
        <family val="2"/>
      </rPr>
      <t>A result-oriented widely used European platform</t>
    </r>
  </si>
  <si>
    <r>
      <t> </t>
    </r>
    <r>
      <rPr>
        <sz val="7"/>
        <color indexed="8"/>
        <rFont val="Arial"/>
        <family val="2"/>
      </rPr>
      <t xml:space="preserve">    </t>
    </r>
    <r>
      <rPr>
        <sz val="10"/>
        <color indexed="8"/>
        <rFont val="Arial"/>
        <family val="2"/>
      </rPr>
      <t>200.000 directly targeted professionals during the action (from partner’s directly accessible databases)</t>
    </r>
  </si>
  <si>
    <r>
      <t> </t>
    </r>
    <r>
      <rPr>
        <sz val="7"/>
        <color indexed="8"/>
        <rFont val="Arial"/>
        <family val="2"/>
      </rPr>
      <t xml:space="preserve">    </t>
    </r>
    <r>
      <rPr>
        <sz val="10"/>
        <color indexed="8"/>
        <rFont val="Arial"/>
        <family val="2"/>
      </rPr>
      <t>5.000.000 which have been indirectly targeted by the action (by market multipliers and massive communication by market multipliers and press agreements).</t>
    </r>
  </si>
  <si>
    <r>
      <t> </t>
    </r>
    <r>
      <rPr>
        <sz val="7"/>
        <color indexed="8"/>
        <rFont val="Arial"/>
        <family val="2"/>
      </rPr>
      <t xml:space="preserve">    </t>
    </r>
    <r>
      <rPr>
        <sz val="10"/>
        <color indexed="8"/>
        <rFont val="Arial"/>
        <family val="2"/>
      </rPr>
      <t>250 000 professionals relying on C21 and BUILD UP for technical and economical information for sustainable buildings.</t>
    </r>
  </si>
  <si>
    <t>Specific Objective(s) of your proposal</t>
  </si>
  <si>
    <r>
      <t>2.</t>
    </r>
    <r>
      <rPr>
        <sz val="7"/>
        <color indexed="8"/>
        <rFont val="Arial"/>
        <family val="2"/>
      </rPr>
      <t xml:space="preserve">   </t>
    </r>
    <r>
      <rPr>
        <b/>
        <sz val="10"/>
        <color indexed="8"/>
        <rFont val="Arial"/>
        <family val="2"/>
      </rPr>
      <t>Promote eco-designed and energy efficient systems and materials.</t>
    </r>
  </si>
  <si>
    <t>Performance Indicators &amp; quantified targets  within the project duration:</t>
  </si>
  <si>
    <t>N°</t>
  </si>
  <si>
    <t>Number of registered moderators and experts agreeing to join in.</t>
  </si>
  <si>
    <t>Sponsor, alliance &amp; partnership agreements (M18+)</t>
  </si>
  <si>
    <t>From C21 website statistics</t>
  </si>
  <si>
    <t>Cases posted on C21</t>
  </si>
  <si>
    <t>From C21website statistics (average of last 3 months)</t>
  </si>
  <si>
    <t>WP5</t>
  </si>
  <si>
    <t>WP6</t>
  </si>
  <si>
    <t>WP8</t>
  </si>
  <si>
    <t>How will you monitor your performance indicators?</t>
  </si>
  <si>
    <t xml:space="preserve">30.000 active users, 20% of them active in BUILD UP. </t>
  </si>
  <si>
    <t>D3.1</t>
  </si>
  <si>
    <t>D4.1</t>
  </si>
  <si>
    <t>D4.4</t>
  </si>
  <si>
    <t>D6.1</t>
  </si>
  <si>
    <t>D6.4</t>
  </si>
  <si>
    <t>D6.2</t>
  </si>
  <si>
    <t>D6.5</t>
  </si>
  <si>
    <t>D6.3</t>
  </si>
  <si>
    <t>WP3</t>
  </si>
  <si>
    <t>WP4</t>
  </si>
  <si>
    <r>
      <t>Key</t>
    </r>
    <r>
      <rPr>
        <b/>
        <sz val="10"/>
        <color indexed="8"/>
        <rFont val="Arial"/>
        <family val="2"/>
      </rPr>
      <t xml:space="preserve"> Outputs (services and material deliverables) including their quantification where appropriate</t>
    </r>
  </si>
  <si>
    <r>
      <t>3.</t>
    </r>
    <r>
      <rPr>
        <sz val="7"/>
        <color indexed="8"/>
        <rFont val="Arial"/>
        <family val="2"/>
      </rPr>
      <t xml:space="preserve">   </t>
    </r>
    <r>
      <rPr>
        <b/>
        <sz val="10"/>
        <color indexed="8"/>
        <rFont val="Arial"/>
        <family val="2"/>
      </rPr>
      <t>Kick-start competition Europe-wide on excellence.</t>
    </r>
  </si>
  <si>
    <r>
      <t>4.</t>
    </r>
    <r>
      <rPr>
        <b/>
        <sz val="7"/>
        <color indexed="8"/>
        <rFont val="Arial"/>
        <family val="2"/>
      </rPr>
      <t xml:space="preserve">   </t>
    </r>
    <r>
      <rPr>
        <b/>
        <sz val="10"/>
        <color indexed="8"/>
        <rFont val="Arial"/>
        <family val="2"/>
      </rPr>
      <t>Promote and train supply-chain “clusters”</t>
    </r>
  </si>
  <si>
    <t xml:space="preserve">30 training session. </t>
  </si>
  <si>
    <t>Global</t>
  </si>
  <si>
    <t>O4.1</t>
  </si>
  <si>
    <t>O4.4</t>
  </si>
  <si>
    <t>2.</t>
  </si>
  <si>
    <t>3.</t>
  </si>
  <si>
    <t>1.</t>
  </si>
  <si>
    <t xml:space="preserve">200.000 Targeted professionals </t>
  </si>
  <si>
    <t>30.000 active users of C21</t>
  </si>
  <si>
    <t>250.000 professionals visiting regularly the C21 and BUILD UP information (registered or not)</t>
  </si>
  <si>
    <t xml:space="preserve">5.000.000 indirectly targeted professionals </t>
  </si>
  <si>
    <t>50 Sponsorship partnerships; Alliance sponsorship agreements and Press partnership agreements signed  (9 per country)</t>
  </si>
  <si>
    <t>Scale</t>
  </si>
  <si>
    <t>Check</t>
  </si>
  <si>
    <t>300 self audits</t>
  </si>
  <si>
    <t>500 case studies in 2013 rated in a competition on main key indicators including Cost. (D4.3 and D5.4)</t>
  </si>
  <si>
    <t>&gt; 500 products displayed in searchable pages. (D4.4)</t>
  </si>
  <si>
    <t xml:space="preserve">70 trained moderators and experts </t>
  </si>
  <si>
    <t>4.</t>
  </si>
  <si>
    <t>5. Contribution to the EU 2020 targets on energy efficiency and renewable energy sources</t>
  </si>
  <si>
    <t xml:space="preserve">5. </t>
  </si>
  <si>
    <t>O3.3</t>
  </si>
  <si>
    <t>O3.4</t>
  </si>
  <si>
    <t>For CO2 emission: 45 kCO2 eq/m2a below the reference 500 case studies of 300m2, 15.000 users, conversion factor to TCO2 is 0,001.</t>
  </si>
  <si>
    <t>Investment = €0.15/ kWh renewable (average cost for renewable from different studies), it gives a cost to ONE YEAR supply</t>
  </si>
  <si>
    <t>D4.3 
D5.4</t>
  </si>
  <si>
    <r>
      <t> </t>
    </r>
    <r>
      <rPr>
        <sz val="7"/>
        <color indexed="8"/>
        <rFont val="Arial"/>
        <family val="2"/>
      </rPr>
      <t xml:space="preserve">    </t>
    </r>
    <r>
      <rPr>
        <sz val="10"/>
        <color indexed="8"/>
        <rFont val="Arial"/>
        <family val="2"/>
      </rPr>
      <t xml:space="preserve">250 000 professionals </t>
    </r>
    <r>
      <rPr>
        <sz val="10"/>
        <color indexed="10"/>
        <rFont val="Arial"/>
        <family val="2"/>
      </rPr>
      <t>using</t>
    </r>
    <r>
      <rPr>
        <sz val="10"/>
        <color indexed="8"/>
        <rFont val="Arial"/>
        <family val="2"/>
      </rPr>
      <t xml:space="preserve"> on C21 and BUILD UP for technical and economical information for sustainable buildings.</t>
    </r>
  </si>
  <si>
    <t>Users registered on C21 platform.</t>
  </si>
  <si>
    <t>Defined in the Grant Agreement</t>
  </si>
  <si>
    <t>This KPI displayed in real time on each C21 platform and part of C21 reporting tool was easy to follow, and the basis of the benchmark between platforms. It was a strong incentive to improve each team practices to develop audience. 
The number of users registered in Build Up was impossible to follow (BuildUP registration proposed to each new C21 member, but without feedbavk from BuildUP.</t>
  </si>
  <si>
    <r>
      <t xml:space="preserve">Professionals </t>
    </r>
    <r>
      <rPr>
        <u val="single"/>
        <sz val="10"/>
        <color indexed="8"/>
        <rFont val="Arial"/>
        <family val="2"/>
      </rPr>
      <t>using</t>
    </r>
    <r>
      <rPr>
        <sz val="10"/>
        <color indexed="8"/>
        <rFont val="Arial"/>
        <family val="2"/>
      </rPr>
      <t xml:space="preserve"> Construction21 : Unique visitors /month </t>
    </r>
  </si>
  <si>
    <t>Objective</t>
  </si>
  <si>
    <t>30 000* active users in 2013 in C21, 20% of them registered in BUILD UP in the 6 countries, 50000 users in total.</t>
  </si>
  <si>
    <r>
      <t> </t>
    </r>
    <r>
      <rPr>
        <sz val="7"/>
        <color indexed="8"/>
        <rFont val="Arial"/>
        <family val="2"/>
      </rPr>
      <t xml:space="preserve">  </t>
    </r>
    <r>
      <rPr>
        <sz val="10"/>
        <color indexed="8"/>
        <rFont val="Arial"/>
        <family val="2"/>
      </rPr>
      <t>250 000 professionals relying on C21 and BUILD UP for technical and economical information for sustainable buildings.</t>
    </r>
  </si>
  <si>
    <t>Impossible to follow the number of C21 users active on Build UP</t>
  </si>
  <si>
    <t xml:space="preserve">The number of subscriptions represents only a small part of C21 user, the majority of them visit the website anonymously) (in April 2013, 4,6% of the C21 platforms unique visitors were registered) </t>
  </si>
  <si>
    <t>Real calculation</t>
  </si>
  <si>
    <t>No result</t>
  </si>
  <si>
    <t>Estimation : number of users having used C21 during 3 months (registered or not)</t>
  </si>
  <si>
    <t xml:space="preserve">The basic KPI to follow a website audience. C21 web analytics tool doesn't allow to follow this figure at a 3months scale (maximum one month). </t>
  </si>
  <si>
    <t>Some KPIs  could not been followed as initially planned. Here-below the updated basis used to the KPIs calculation.</t>
  </si>
  <si>
    <t>At least 30 case study reviewers experts (average of &lt;5 per country); with innovative online communities or local networks created (&lt;4 per partner country).</t>
  </si>
  <si>
    <t>Unique visitors/month</t>
  </si>
  <si>
    <t>Registered members</t>
  </si>
  <si>
    <t>Number of C21 visitors during 3 months (registered or not)</t>
  </si>
  <si>
    <t>D1.2 KPI MONITORING</t>
  </si>
  <si>
    <t>Management document : KPI milestone goals and reports procedures</t>
  </si>
  <si>
    <t>3rd of June 2013</t>
  </si>
  <si>
    <t>Véronique Pappe</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</si>
</sst>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quot;Vrai&quot;;&quot;Vrai&quot;;&quot;Faux&quot;"/>
    <numFmt numFmtId="181" formatCode="&quot;Actif&quot;;&quot;Actif&quot;;&quot;Inactif&quot;"/>
    <numFmt numFmtId="182" formatCode="[$€-2]\ #,##0.00_);[Red]\([$€-2]\ #,##0.00\)"/>
    <numFmt numFmtId="183" formatCode="0.0%"/>
    <numFmt numFmtId="184" formatCode="0.0"/>
    <numFmt numFmtId="185" formatCode="#,##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quot;Yes&quot;;&quot;Yes&quot;;&quot;No&quot;"/>
    <numFmt numFmtId="196" formatCode="&quot;True&quot;;&quot;True&quot;;&quot;False&quot;"/>
    <numFmt numFmtId="197" formatCode="&quot;On&quot;;&quot;On&quot;;&quot;Off&quot;"/>
    <numFmt numFmtId="198" formatCode="#,##0\ &quot;&quot;;\-#,##0\ &quot;&quot;"/>
    <numFmt numFmtId="199" formatCode="#,##0\ &quot;&quot;;[Red]\-#,##0\ &quot;&quot;"/>
    <numFmt numFmtId="200" formatCode="#,##0.00\ &quot;&quot;;\-#,##0.00\ &quot;&quot;"/>
    <numFmt numFmtId="201" formatCode="#,##0.00\ &quot;&quot;;[Red]\-#,##0.00\ &quot;&quot;"/>
    <numFmt numFmtId="202" formatCode="_-* #,##0\ &quot;&quot;_-;\-* #,##0\ &quot;&quot;_-;_-* &quot;-&quot;\ &quot;&quot;_-;_-@_-"/>
    <numFmt numFmtId="203" formatCode="_-* #,##0\ __-;\-* #,##0\ __-;_-* &quot;-&quot;\ __-;_-@_-"/>
    <numFmt numFmtId="204" formatCode="_-* #,##0.00\ &quot;&quot;_-;\-* #,##0.00\ &quot;&quot;_-;_-* &quot;-&quot;??\ &quot;&quot;_-;_-@_-"/>
    <numFmt numFmtId="205" formatCode="_-* #,##0.00\ __-;\-* #,##0.00\ __-;_-* &quot;-&quot;??\ __-;_-@_-"/>
    <numFmt numFmtId="206" formatCode="#,##0\ &quot;FB&quot;;\-#,##0\ &quot;FB&quot;"/>
    <numFmt numFmtId="207" formatCode="#,##0\ &quot;FB&quot;;[Red]\-#,##0\ &quot;FB&quot;"/>
    <numFmt numFmtId="208" formatCode="#,##0.00\ &quot;FB&quot;;\-#,##0.00\ &quot;FB&quot;"/>
    <numFmt numFmtId="209" formatCode="#,##0.00\ &quot;FB&quot;;[Red]\-#,##0.00\ &quot;FB&quot;"/>
    <numFmt numFmtId="210" formatCode="_-* #,##0\ &quot;FB&quot;_-;\-* #,##0\ &quot;FB&quot;_-;_-* &quot;-&quot;\ &quot;FB&quot;_-;_-@_-"/>
    <numFmt numFmtId="211" formatCode="_-* #,##0\ _F_B_-;\-* #,##0\ _F_B_-;_-* &quot;-&quot;\ _F_B_-;_-@_-"/>
    <numFmt numFmtId="212" formatCode="_-* #,##0.00\ &quot;FB&quot;_-;\-* #,##0.00\ &quot;FB&quot;_-;_-* &quot;-&quot;??\ &quot;FB&quot;_-;_-@_-"/>
    <numFmt numFmtId="213" formatCode="_-* #,##0.00\ _F_B_-;\-* #,##0.00\ _F_B_-;_-* &quot;-&quot;??\ _F_B_-;_-@_-"/>
    <numFmt numFmtId="214" formatCode="0.0000%"/>
  </numFmts>
  <fonts count="64">
    <font>
      <sz val="11"/>
      <color theme="1"/>
      <name val="Calibri"/>
      <family val="2"/>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8"/>
      <name val="Arial"/>
      <family val="2"/>
    </font>
    <font>
      <sz val="7"/>
      <color indexed="8"/>
      <name val="Arial"/>
      <family val="2"/>
    </font>
    <font>
      <sz val="8"/>
      <name val="Verdana"/>
      <family val="2"/>
    </font>
    <font>
      <u val="single"/>
      <sz val="11"/>
      <color indexed="12"/>
      <name val="Calibri"/>
      <family val="2"/>
    </font>
    <font>
      <u val="single"/>
      <sz val="11"/>
      <color indexed="61"/>
      <name val="Calibri"/>
      <family val="2"/>
    </font>
    <font>
      <b/>
      <sz val="18"/>
      <color indexed="56"/>
      <name val="Cambria"/>
      <family val="2"/>
    </font>
    <font>
      <b/>
      <sz val="10"/>
      <color indexed="8"/>
      <name val="Arial"/>
      <family val="2"/>
    </font>
    <font>
      <b/>
      <u val="single"/>
      <sz val="10"/>
      <color indexed="8"/>
      <name val="Arial"/>
      <family val="2"/>
    </font>
    <font>
      <sz val="10"/>
      <color indexed="8"/>
      <name val="Arial"/>
      <family val="2"/>
    </font>
    <font>
      <b/>
      <sz val="7"/>
      <color indexed="8"/>
      <name val="Arial"/>
      <family val="2"/>
    </font>
    <font>
      <sz val="10"/>
      <color indexed="10"/>
      <name val="Arial"/>
      <family val="2"/>
    </font>
    <font>
      <sz val="10"/>
      <name val="Arial"/>
      <family val="2"/>
    </font>
    <font>
      <sz val="7"/>
      <name val="Arial"/>
      <family val="2"/>
    </font>
    <font>
      <b/>
      <sz val="10"/>
      <name val="Arial"/>
      <family val="2"/>
    </font>
    <font>
      <sz val="11"/>
      <color indexed="8"/>
      <name val="Century Gothic"/>
      <family val="2"/>
    </font>
    <font>
      <sz val="11"/>
      <color indexed="8"/>
      <name val="Times New Roman"/>
      <family val="1"/>
    </font>
    <font>
      <sz val="11"/>
      <name val="Arial"/>
      <family val="2"/>
    </font>
    <font>
      <vertAlign val="superscript"/>
      <sz val="10"/>
      <name val="Arial Narrow"/>
      <family val="2"/>
    </font>
    <font>
      <vertAlign val="superscript"/>
      <sz val="10"/>
      <name val="Arial"/>
      <family val="2"/>
    </font>
    <font>
      <sz val="11"/>
      <name val="Calibri"/>
      <family val="2"/>
    </font>
    <font>
      <sz val="10"/>
      <color indexed="18"/>
      <name val="Arial"/>
      <family val="2"/>
    </font>
    <font>
      <b/>
      <sz val="11"/>
      <name val="Calibri"/>
      <family val="2"/>
    </font>
    <font>
      <b/>
      <sz val="11"/>
      <color indexed="8"/>
      <name val="Arial"/>
      <family val="2"/>
    </font>
    <font>
      <sz val="10"/>
      <name val="Verdana"/>
      <family val="2"/>
    </font>
    <font>
      <b/>
      <sz val="16"/>
      <name val="Calibri"/>
      <family val="2"/>
    </font>
    <font>
      <b/>
      <sz val="20"/>
      <name val="Calibri"/>
      <family val="2"/>
    </font>
    <font>
      <sz val="14"/>
      <name val="Calibri"/>
      <family val="2"/>
    </font>
    <font>
      <sz val="10"/>
      <name val="Calibri"/>
      <family val="2"/>
    </font>
    <font>
      <u val="single"/>
      <sz val="10"/>
      <color indexed="8"/>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1"/>
      <color indexed="9"/>
      <name val="Calibri"/>
      <family val="2"/>
    </font>
    <font>
      <sz val="10"/>
      <color indexed="8"/>
      <name val="Times New Roman"/>
      <family val="1"/>
    </font>
    <font>
      <sz val="8"/>
      <name val="Tahoma"/>
      <family val="2"/>
    </font>
    <font>
      <sz val="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
      <sz val="10"/>
      <color theme="1"/>
      <name val="Times New Roman"/>
      <family val="1"/>
    </font>
    <font>
      <sz val="10"/>
      <color rgb="FFFF0000"/>
      <name val="Arial"/>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indexed="4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color indexed="23"/>
      </left>
      <right style="thick">
        <color indexed="23"/>
      </right>
      <top>
        <color indexed="63"/>
      </top>
      <bottom>
        <color indexed="63"/>
      </bottom>
    </border>
    <border>
      <left style="dotted">
        <color indexed="23"/>
      </left>
      <right style="thick">
        <color indexed="23"/>
      </right>
      <top style="thick">
        <color indexed="23"/>
      </top>
      <bottom>
        <color indexed="63"/>
      </bottom>
    </border>
    <border>
      <left style="dotted">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dotted">
        <color indexed="23"/>
      </top>
      <bottom style="thin">
        <color indexed="23"/>
      </bottom>
    </border>
    <border>
      <left style="thick">
        <color indexed="23"/>
      </left>
      <right style="thick">
        <color indexed="23"/>
      </right>
      <top style="thin">
        <color indexed="23"/>
      </top>
      <bottom style="thin">
        <color indexed="23"/>
      </bottom>
    </border>
    <border>
      <left style="thick">
        <color indexed="23"/>
      </left>
      <right style="thick">
        <color indexed="23"/>
      </right>
      <top style="thin">
        <color indexed="23"/>
      </top>
      <bottom>
        <color indexed="63"/>
      </bottom>
    </border>
    <border>
      <left style="thick">
        <color indexed="55"/>
      </left>
      <right style="thick">
        <color indexed="55"/>
      </right>
      <top style="thin">
        <color indexed="55"/>
      </top>
      <bottom style="thin">
        <color indexed="55"/>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thick">
        <color indexed="23"/>
      </left>
      <right style="thick">
        <color indexed="23"/>
      </right>
      <top style="thick">
        <color indexed="23"/>
      </top>
      <bottom>
        <color indexed="63"/>
      </bottom>
    </border>
    <border>
      <left style="thick">
        <color indexed="23"/>
      </left>
      <right style="dotted">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style="thin">
        <color indexed="23"/>
      </top>
      <bottom style="thin">
        <color indexed="23"/>
      </bottom>
    </border>
    <border>
      <left style="dotted">
        <color indexed="23"/>
      </left>
      <right>
        <color indexed="63"/>
      </right>
      <top>
        <color indexed="63"/>
      </top>
      <bottom>
        <color indexed="63"/>
      </bottom>
    </border>
    <border>
      <left>
        <color indexed="63"/>
      </left>
      <right style="thick">
        <color indexed="23"/>
      </right>
      <top style="thin">
        <color indexed="23"/>
      </top>
      <bottom style="thin">
        <color indexed="23"/>
      </bottom>
    </border>
    <border>
      <left style="thin"/>
      <right style="thin"/>
      <top style="thin"/>
      <bottom style="thin"/>
    </border>
    <border>
      <left style="thick">
        <color indexed="23"/>
      </left>
      <right>
        <color indexed="63"/>
      </right>
      <top style="dotted">
        <color indexed="23"/>
      </top>
      <bottom style="thin">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52" fillId="23" borderId="1" applyNumberFormat="0" applyAlignment="0" applyProtection="0"/>
    <xf numFmtId="0" fontId="53" fillId="0" borderId="2" applyNumberFormat="0" applyFill="0" applyAlignment="0" applyProtection="0"/>
    <xf numFmtId="0" fontId="1" fillId="24" borderId="3" applyNumberFormat="0" applyFont="0" applyAlignment="0" applyProtection="0"/>
    <xf numFmtId="0" fontId="54" fillId="25" borderId="1" applyNumberFormat="0" applyAlignment="0" applyProtection="0"/>
    <xf numFmtId="0" fontId="5" fillId="26"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27" borderId="0" applyNumberFormat="0" applyBorder="0" applyAlignment="0" applyProtection="0"/>
    <xf numFmtId="0" fontId="29" fillId="0" borderId="0">
      <alignment/>
      <protection/>
    </xf>
    <xf numFmtId="9" fontId="1" fillId="0" borderId="0" applyFont="0" applyFill="0" applyBorder="0" applyAlignment="0" applyProtection="0"/>
    <xf numFmtId="0" fontId="56" fillId="28" borderId="0" applyNumberFormat="0" applyBorder="0" applyAlignment="0" applyProtection="0"/>
    <xf numFmtId="0" fontId="57" fillId="23" borderId="4" applyNumberFormat="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cellStyleXfs>
  <cellXfs count="153">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0" xfId="0" applyAlignment="1">
      <alignment wrapText="1"/>
    </xf>
    <xf numFmtId="0" fontId="6" fillId="0" borderId="0" xfId="0" applyFont="1" applyAlignment="1">
      <alignment wrapText="1"/>
    </xf>
    <xf numFmtId="0" fontId="12" fillId="0" borderId="10" xfId="0" applyFont="1" applyBorder="1" applyAlignment="1">
      <alignment horizontal="left" vertical="top" wrapText="1" indent="1"/>
    </xf>
    <xf numFmtId="0" fontId="6" fillId="0" borderId="0" xfId="0" applyFont="1" applyAlignment="1">
      <alignment vertical="center"/>
    </xf>
    <xf numFmtId="0" fontId="12" fillId="23" borderId="11" xfId="0" applyFont="1" applyFill="1" applyBorder="1" applyAlignment="1">
      <alignment horizontal="center" vertical="center" wrapText="1"/>
    </xf>
    <xf numFmtId="0" fontId="14" fillId="0" borderId="0" xfId="0" applyFont="1" applyBorder="1" applyAlignment="1">
      <alignment horizontal="left" vertical="top" wrapText="1" indent="1"/>
    </xf>
    <xf numFmtId="0" fontId="12" fillId="23" borderId="12" xfId="0" applyFont="1" applyFill="1" applyBorder="1" applyAlignment="1">
      <alignment horizontal="center" vertical="center" wrapText="1"/>
    </xf>
    <xf numFmtId="1" fontId="14" fillId="0" borderId="13" xfId="0" applyNumberFormat="1" applyFont="1" applyBorder="1" applyAlignment="1">
      <alignment horizontal="center" vertical="center" wrapText="1"/>
    </xf>
    <xf numFmtId="3" fontId="14" fillId="8" borderId="13" xfId="0" applyNumberFormat="1" applyFont="1" applyFill="1" applyBorder="1" applyAlignment="1">
      <alignment horizontal="center" vertical="center" wrapText="1"/>
    </xf>
    <xf numFmtId="0" fontId="12" fillId="0" borderId="14" xfId="0" applyFont="1" applyBorder="1" applyAlignment="1">
      <alignment horizontal="left" vertical="top" wrapText="1" indent="1"/>
    </xf>
    <xf numFmtId="0" fontId="14" fillId="0" borderId="14" xfId="0" applyFont="1" applyBorder="1" applyAlignment="1">
      <alignment horizontal="left" vertical="top" wrapText="1" indent="1"/>
    </xf>
    <xf numFmtId="0" fontId="14" fillId="30" borderId="14" xfId="0" applyFont="1" applyFill="1" applyBorder="1" applyAlignment="1">
      <alignment vertical="top" wrapText="1"/>
    </xf>
    <xf numFmtId="3" fontId="12" fillId="0" borderId="14" xfId="0" applyNumberFormat="1" applyFont="1" applyBorder="1" applyAlignment="1">
      <alignment horizontal="left" vertical="top" wrapText="1" indent="1"/>
    </xf>
    <xf numFmtId="0" fontId="14" fillId="30" borderId="14" xfId="0" applyFont="1" applyFill="1" applyBorder="1" applyAlignment="1">
      <alignment horizontal="center" vertical="center" wrapText="1"/>
    </xf>
    <xf numFmtId="3" fontId="14" fillId="8" borderId="14" xfId="0" applyNumberFormat="1" applyFont="1" applyFill="1" applyBorder="1" applyAlignment="1">
      <alignment horizontal="center" vertical="center" wrapText="1"/>
    </xf>
    <xf numFmtId="1" fontId="14" fillId="0" borderId="14" xfId="0" applyNumberFormat="1" applyFont="1" applyBorder="1" applyAlignment="1">
      <alignment horizontal="center" vertical="center" wrapText="1"/>
    </xf>
    <xf numFmtId="0" fontId="12" fillId="0" borderId="15" xfId="0" applyFont="1" applyBorder="1" applyAlignment="1">
      <alignment horizontal="left" vertical="top" wrapText="1" indent="1"/>
    </xf>
    <xf numFmtId="0" fontId="14" fillId="0" borderId="15" xfId="0" applyFont="1" applyBorder="1" applyAlignment="1">
      <alignment horizontal="left" vertical="top" wrapText="1" indent="1"/>
    </xf>
    <xf numFmtId="0" fontId="14" fillId="30" borderId="15" xfId="0" applyFont="1" applyFill="1" applyBorder="1" applyAlignment="1">
      <alignment vertical="top" wrapText="1"/>
    </xf>
    <xf numFmtId="3" fontId="12" fillId="0" borderId="15" xfId="0" applyNumberFormat="1" applyFont="1" applyBorder="1" applyAlignment="1">
      <alignment horizontal="left" vertical="top" wrapText="1" indent="1"/>
    </xf>
    <xf numFmtId="0" fontId="14" fillId="30" borderId="15" xfId="0" applyFont="1" applyFill="1" applyBorder="1" applyAlignment="1">
      <alignment horizontal="center" vertical="center" wrapText="1"/>
    </xf>
    <xf numFmtId="3" fontId="14" fillId="8" borderId="15" xfId="0" applyNumberFormat="1" applyFont="1" applyFill="1" applyBorder="1" applyAlignment="1">
      <alignment horizontal="center" vertical="center" wrapText="1"/>
    </xf>
    <xf numFmtId="1" fontId="14" fillId="0" borderId="15" xfId="0" applyNumberFormat="1" applyFont="1" applyBorder="1" applyAlignment="1">
      <alignment horizontal="center" vertical="center" wrapText="1"/>
    </xf>
    <xf numFmtId="0" fontId="12" fillId="0" borderId="16" xfId="0" applyFont="1" applyBorder="1" applyAlignment="1">
      <alignment horizontal="left" vertical="top" wrapText="1" indent="1"/>
    </xf>
    <xf numFmtId="0" fontId="14" fillId="0" borderId="16" xfId="0" applyFont="1" applyBorder="1" applyAlignment="1">
      <alignment horizontal="left" vertical="top" wrapText="1" indent="1"/>
    </xf>
    <xf numFmtId="0" fontId="14" fillId="30" borderId="16" xfId="0" applyFont="1" applyFill="1" applyBorder="1" applyAlignment="1">
      <alignment horizontal="center" vertical="center" wrapText="1"/>
    </xf>
    <xf numFmtId="3" fontId="14" fillId="8" borderId="16" xfId="0" applyNumberFormat="1" applyFont="1" applyFill="1" applyBorder="1" applyAlignment="1">
      <alignment horizontal="center" vertical="center" wrapText="1"/>
    </xf>
    <xf numFmtId="1" fontId="14" fillId="0" borderId="16" xfId="0" applyNumberFormat="1" applyFont="1" applyBorder="1" applyAlignment="1">
      <alignment horizontal="center" vertical="center" wrapText="1"/>
    </xf>
    <xf numFmtId="3" fontId="14" fillId="0" borderId="15" xfId="0" applyNumberFormat="1" applyFont="1" applyBorder="1" applyAlignment="1">
      <alignment horizontal="left" vertical="top" wrapText="1" indent="1"/>
    </xf>
    <xf numFmtId="3" fontId="14" fillId="31" borderId="15" xfId="0" applyNumberFormat="1" applyFont="1" applyFill="1" applyBorder="1" applyAlignment="1">
      <alignment horizontal="center" vertical="center" wrapText="1"/>
    </xf>
    <xf numFmtId="1" fontId="14" fillId="8" borderId="15" xfId="0" applyNumberFormat="1" applyFont="1" applyFill="1" applyBorder="1" applyAlignment="1">
      <alignment horizontal="center" vertical="center" wrapText="1"/>
    </xf>
    <xf numFmtId="0" fontId="14" fillId="30" borderId="15" xfId="0" applyFont="1" applyFill="1" applyBorder="1" applyAlignment="1">
      <alignment horizontal="justify" vertical="top" wrapText="1"/>
    </xf>
    <xf numFmtId="0" fontId="12" fillId="0" borderId="17" xfId="0" applyFont="1" applyBorder="1" applyAlignment="1">
      <alignment horizontal="left" vertical="top" wrapText="1" indent="1"/>
    </xf>
    <xf numFmtId="0" fontId="14" fillId="0" borderId="17" xfId="0" applyFont="1" applyBorder="1" applyAlignment="1">
      <alignment horizontal="left" vertical="top" wrapText="1" indent="1"/>
    </xf>
    <xf numFmtId="0" fontId="14" fillId="30" borderId="17" xfId="0" applyFont="1" applyFill="1" applyBorder="1" applyAlignment="1">
      <alignment vertical="top" wrapText="1"/>
    </xf>
    <xf numFmtId="0" fontId="14" fillId="30" borderId="17"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0" fontId="6" fillId="0" borderId="0" xfId="0" applyFont="1" applyAlignment="1">
      <alignment/>
    </xf>
    <xf numFmtId="0" fontId="12" fillId="23" borderId="18" xfId="0" applyFont="1" applyFill="1" applyBorder="1" applyAlignment="1">
      <alignment horizontal="center" vertical="center"/>
    </xf>
    <xf numFmtId="0" fontId="12" fillId="23" borderId="19" xfId="0" applyFont="1" applyFill="1" applyBorder="1" applyAlignment="1">
      <alignment horizontal="center" vertical="center"/>
    </xf>
    <xf numFmtId="0" fontId="12" fillId="23" borderId="20" xfId="0" applyFont="1" applyFill="1" applyBorder="1" applyAlignment="1">
      <alignment horizontal="center" vertical="center"/>
    </xf>
    <xf numFmtId="0" fontId="0" fillId="0" borderId="0" xfId="0" applyAlignment="1">
      <alignment/>
    </xf>
    <xf numFmtId="0" fontId="12" fillId="23" borderId="19" xfId="0" applyFont="1" applyFill="1" applyBorder="1" applyAlignment="1">
      <alignment horizontal="left" vertical="center"/>
    </xf>
    <xf numFmtId="0" fontId="17" fillId="30" borderId="15" xfId="0" applyFont="1" applyFill="1" applyBorder="1" applyAlignment="1">
      <alignment vertical="top" wrapText="1"/>
    </xf>
    <xf numFmtId="0" fontId="0" fillId="0" borderId="0" xfId="0" applyFill="1" applyAlignment="1">
      <alignment vertical="center"/>
    </xf>
    <xf numFmtId="0" fontId="12" fillId="23" borderId="21" xfId="0" applyFont="1" applyFill="1" applyBorder="1" applyAlignment="1">
      <alignment horizontal="center" vertical="center" wrapText="1"/>
    </xf>
    <xf numFmtId="0" fontId="13" fillId="23" borderId="22" xfId="0" applyFont="1" applyFill="1" applyBorder="1" applyAlignment="1">
      <alignment horizontal="center" vertical="center" wrapText="1"/>
    </xf>
    <xf numFmtId="0" fontId="13" fillId="23" borderId="21" xfId="0" applyFont="1" applyFill="1" applyBorder="1" applyAlignment="1">
      <alignment horizontal="center" vertical="center" wrapText="1"/>
    </xf>
    <xf numFmtId="0" fontId="12" fillId="23" borderId="23" xfId="0" applyFont="1" applyFill="1" applyBorder="1" applyAlignment="1">
      <alignment horizontal="center" vertical="center" wrapText="1"/>
    </xf>
    <xf numFmtId="0" fontId="17" fillId="30" borderId="15" xfId="0" applyFont="1" applyFill="1" applyBorder="1" applyAlignment="1">
      <alignment horizontal="center" vertical="center" wrapText="1"/>
    </xf>
    <xf numFmtId="0" fontId="20" fillId="0" borderId="0" xfId="0" applyFont="1" applyAlignment="1">
      <alignment horizontal="justify"/>
    </xf>
    <xf numFmtId="9" fontId="0" fillId="0" borderId="0" xfId="0" applyNumberFormat="1" applyAlignment="1">
      <alignment/>
    </xf>
    <xf numFmtId="9" fontId="21" fillId="0" borderId="0" xfId="0" applyNumberFormat="1" applyFont="1" applyAlignment="1">
      <alignment horizontal="justify"/>
    </xf>
    <xf numFmtId="0" fontId="17" fillId="0" borderId="15" xfId="0" applyFont="1" applyBorder="1" applyAlignment="1">
      <alignment horizontal="left" vertical="top" wrapText="1" indent="1"/>
    </xf>
    <xf numFmtId="3" fontId="19" fillId="0" borderId="15" xfId="0" applyNumberFormat="1" applyFont="1" applyBorder="1" applyAlignment="1">
      <alignment horizontal="left" vertical="top" wrapText="1" indent="1"/>
    </xf>
    <xf numFmtId="3" fontId="17" fillId="31" borderId="15" xfId="0" applyNumberFormat="1" applyFont="1" applyFill="1" applyBorder="1" applyAlignment="1">
      <alignment horizontal="center" vertical="center" wrapText="1"/>
    </xf>
    <xf numFmtId="1" fontId="17" fillId="0" borderId="15" xfId="0" applyNumberFormat="1" applyFont="1" applyBorder="1" applyAlignment="1">
      <alignment horizontal="center" vertical="center" wrapText="1"/>
    </xf>
    <xf numFmtId="0" fontId="19" fillId="0" borderId="15" xfId="0" applyFont="1" applyBorder="1" applyAlignment="1">
      <alignment horizontal="left" vertical="top" wrapText="1" indent="1"/>
    </xf>
    <xf numFmtId="1" fontId="17" fillId="8" borderId="15" xfId="0" applyNumberFormat="1" applyFont="1" applyFill="1" applyBorder="1" applyAlignment="1">
      <alignment horizontal="center" vertical="center" wrapText="1"/>
    </xf>
    <xf numFmtId="0" fontId="17" fillId="30" borderId="15" xfId="0" applyFont="1" applyFill="1" applyBorder="1" applyAlignment="1">
      <alignment horizontal="justify" vertical="top" wrapText="1"/>
    </xf>
    <xf numFmtId="3" fontId="17" fillId="8" borderId="15" xfId="0" applyNumberFormat="1" applyFont="1" applyFill="1" applyBorder="1" applyAlignment="1">
      <alignment horizontal="center" vertical="center" wrapText="1"/>
    </xf>
    <xf numFmtId="0" fontId="18" fillId="0" borderId="15" xfId="0" applyFont="1" applyBorder="1" applyAlignment="1">
      <alignment horizontal="left" vertical="top" wrapText="1" indent="1"/>
    </xf>
    <xf numFmtId="3" fontId="17" fillId="8" borderId="13" xfId="0" applyNumberFormat="1" applyFont="1" applyFill="1" applyBorder="1" applyAlignment="1">
      <alignment horizontal="center" vertical="center" wrapText="1"/>
    </xf>
    <xf numFmtId="0" fontId="22" fillId="0" borderId="0" xfId="0" applyFont="1" applyAlignment="1">
      <alignment/>
    </xf>
    <xf numFmtId="0" fontId="22" fillId="0" borderId="0" xfId="0" applyFont="1" applyAlignment="1">
      <alignment vertical="top" wrapText="1"/>
    </xf>
    <xf numFmtId="0" fontId="22" fillId="0" borderId="0" xfId="0" applyFont="1" applyAlignment="1">
      <alignment vertical="center"/>
    </xf>
    <xf numFmtId="0" fontId="25" fillId="0" borderId="0" xfId="0" applyFont="1" applyAlignment="1">
      <alignment/>
    </xf>
    <xf numFmtId="3" fontId="17" fillId="8" borderId="17" xfId="0" applyNumberFormat="1" applyFont="1" applyFill="1" applyBorder="1" applyAlignment="1">
      <alignment horizontal="center" vertical="center" wrapText="1"/>
    </xf>
    <xf numFmtId="1" fontId="17" fillId="0" borderId="17" xfId="0" applyNumberFormat="1" applyFont="1" applyBorder="1" applyAlignment="1">
      <alignment horizontal="center" vertical="center" wrapText="1"/>
    </xf>
    <xf numFmtId="3" fontId="26" fillId="31" borderId="15" xfId="0" applyNumberFormat="1" applyFont="1" applyFill="1" applyBorder="1" applyAlignment="1">
      <alignment horizontal="center" vertical="center" wrapText="1"/>
    </xf>
    <xf numFmtId="3" fontId="26" fillId="30" borderId="14" xfId="0" applyNumberFormat="1" applyFont="1" applyFill="1" applyBorder="1" applyAlignment="1">
      <alignment horizontal="center" vertical="center" wrapText="1"/>
    </xf>
    <xf numFmtId="3" fontId="26" fillId="31" borderId="24" xfId="0" applyNumberFormat="1" applyFont="1" applyFill="1" applyBorder="1" applyAlignment="1">
      <alignment horizontal="center" vertical="center" wrapText="1"/>
    </xf>
    <xf numFmtId="0" fontId="12" fillId="23" borderId="25" xfId="0" applyFont="1" applyFill="1" applyBorder="1" applyAlignment="1">
      <alignment horizontal="center" vertical="center" wrapText="1"/>
    </xf>
    <xf numFmtId="3" fontId="14" fillId="31" borderId="26" xfId="0" applyNumberFormat="1" applyFont="1" applyFill="1" applyBorder="1" applyAlignment="1">
      <alignment horizontal="center" vertical="center" wrapText="1"/>
    </xf>
    <xf numFmtId="3" fontId="17" fillId="31" borderId="26" xfId="0" applyNumberFormat="1" applyFont="1" applyFill="1" applyBorder="1" applyAlignment="1">
      <alignment horizontal="center" vertical="center" wrapText="1"/>
    </xf>
    <xf numFmtId="0" fontId="12" fillId="32" borderId="0" xfId="0" applyFont="1" applyFill="1" applyBorder="1" applyAlignment="1">
      <alignment horizontal="center" vertical="center"/>
    </xf>
    <xf numFmtId="0" fontId="12" fillId="32" borderId="0" xfId="0" applyFont="1" applyFill="1" applyBorder="1" applyAlignment="1">
      <alignment horizontal="center" vertical="center" wrapText="1"/>
    </xf>
    <xf numFmtId="3" fontId="26" fillId="32" borderId="0" xfId="0" applyNumberFormat="1" applyFont="1" applyFill="1" applyBorder="1" applyAlignment="1">
      <alignment horizontal="center" vertical="center" wrapText="1"/>
    </xf>
    <xf numFmtId="3" fontId="17" fillId="32" borderId="0" xfId="0" applyNumberFormat="1" applyFont="1" applyFill="1" applyBorder="1" applyAlignment="1">
      <alignment horizontal="center" vertical="center" wrapText="1"/>
    </xf>
    <xf numFmtId="0" fontId="22" fillId="0" borderId="0" xfId="0" applyFont="1" applyBorder="1" applyAlignment="1">
      <alignment vertical="center"/>
    </xf>
    <xf numFmtId="0" fontId="6" fillId="0" borderId="0" xfId="0" applyFont="1" applyBorder="1" applyAlignment="1">
      <alignment vertical="center"/>
    </xf>
    <xf numFmtId="0" fontId="12" fillId="33" borderId="19" xfId="0" applyFont="1" applyFill="1" applyBorder="1" applyAlignment="1">
      <alignment horizontal="center" vertical="center"/>
    </xf>
    <xf numFmtId="0" fontId="12" fillId="33" borderId="19" xfId="0" applyFont="1" applyFill="1" applyBorder="1" applyAlignment="1">
      <alignment horizontal="left" vertical="center"/>
    </xf>
    <xf numFmtId="0" fontId="12" fillId="33" borderId="20"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4" fillId="0" borderId="27" xfId="0" applyFont="1" applyBorder="1" applyAlignment="1">
      <alignment horizontal="justify"/>
    </xf>
    <xf numFmtId="3" fontId="17" fillId="0" borderId="15" xfId="0" applyNumberFormat="1" applyFont="1" applyBorder="1" applyAlignment="1">
      <alignment horizontal="left" vertical="top" wrapText="1" indent="1"/>
    </xf>
    <xf numFmtId="3" fontId="26" fillId="4" borderId="14" xfId="0" applyNumberFormat="1" applyFont="1" applyFill="1" applyBorder="1" applyAlignment="1">
      <alignment horizontal="center" vertical="center" wrapText="1"/>
    </xf>
    <xf numFmtId="3" fontId="26" fillId="4" borderId="28" xfId="0" applyNumberFormat="1" applyFont="1" applyFill="1" applyBorder="1" applyAlignment="1">
      <alignment horizontal="center" vertical="center" wrapText="1"/>
    </xf>
    <xf numFmtId="1" fontId="26" fillId="4" borderId="15" xfId="0" applyNumberFormat="1" applyFont="1" applyFill="1" applyBorder="1" applyAlignment="1">
      <alignment horizontal="center" vertical="center" wrapText="1"/>
    </xf>
    <xf numFmtId="3" fontId="26" fillId="4" borderId="15" xfId="0" applyNumberFormat="1" applyFont="1" applyFill="1" applyBorder="1" applyAlignment="1">
      <alignment horizontal="center" vertical="center" wrapText="1"/>
    </xf>
    <xf numFmtId="1" fontId="14" fillId="5" borderId="26" xfId="0" applyNumberFormat="1" applyFont="1" applyFill="1" applyBorder="1" applyAlignment="1">
      <alignment horizontal="center" vertical="center" wrapText="1"/>
    </xf>
    <xf numFmtId="1" fontId="17" fillId="5" borderId="15" xfId="0" applyNumberFormat="1" applyFont="1" applyFill="1" applyBorder="1" applyAlignment="1">
      <alignment horizontal="center" vertical="center" wrapText="1"/>
    </xf>
    <xf numFmtId="1" fontId="17" fillId="5" borderId="26" xfId="0" applyNumberFormat="1" applyFont="1" applyFill="1" applyBorder="1" applyAlignment="1">
      <alignment horizontal="center" vertical="center" wrapText="1"/>
    </xf>
    <xf numFmtId="3" fontId="17" fillId="5" borderId="15" xfId="0" applyNumberFormat="1" applyFont="1" applyFill="1" applyBorder="1" applyAlignment="1">
      <alignment horizontal="center" vertical="center" wrapText="1"/>
    </xf>
    <xf numFmtId="3" fontId="14" fillId="0" borderId="14" xfId="0" applyNumberFormat="1" applyFont="1" applyBorder="1" applyAlignment="1">
      <alignment horizontal="left" vertical="top" wrapText="1" indent="1"/>
    </xf>
    <xf numFmtId="3" fontId="14" fillId="0" borderId="16" xfId="0" applyNumberFormat="1" applyFont="1" applyBorder="1" applyAlignment="1">
      <alignment horizontal="left" vertical="top" wrapText="1" indent="1"/>
    </xf>
    <xf numFmtId="3" fontId="14" fillId="0" borderId="17" xfId="0" applyNumberFormat="1" applyFont="1" applyBorder="1" applyAlignment="1">
      <alignment horizontal="left" vertical="top" wrapText="1" indent="1"/>
    </xf>
    <xf numFmtId="3" fontId="14" fillId="8" borderId="10" xfId="0" applyNumberFormat="1" applyFont="1" applyFill="1" applyBorder="1" applyAlignment="1">
      <alignment horizontal="center" vertical="center" wrapText="1"/>
    </xf>
    <xf numFmtId="9" fontId="14" fillId="31" borderId="15" xfId="0" applyNumberFormat="1" applyFont="1" applyFill="1" applyBorder="1" applyAlignment="1">
      <alignment horizontal="center" vertical="center" wrapText="1"/>
    </xf>
    <xf numFmtId="9" fontId="14" fillId="30" borderId="14" xfId="0" applyNumberFormat="1" applyFont="1" applyFill="1" applyBorder="1" applyAlignment="1">
      <alignment horizontal="center" vertical="center" wrapText="1"/>
    </xf>
    <xf numFmtId="9" fontId="17" fillId="31" borderId="15" xfId="0" applyNumberFormat="1" applyFont="1" applyFill="1" applyBorder="1" applyAlignment="1">
      <alignment horizontal="center" vertical="center" wrapText="1"/>
    </xf>
    <xf numFmtId="0" fontId="27" fillId="0" borderId="0" xfId="0" applyFont="1" applyAlignment="1">
      <alignment horizontal="left"/>
    </xf>
    <xf numFmtId="0" fontId="19" fillId="23" borderId="29" xfId="0" applyFont="1" applyFill="1" applyBorder="1" applyAlignment="1">
      <alignment horizontal="center" vertical="center" wrapText="1"/>
    </xf>
    <xf numFmtId="0" fontId="19" fillId="23" borderId="30" xfId="0" applyFont="1" applyFill="1" applyBorder="1" applyAlignment="1">
      <alignment horizontal="center" vertical="center" wrapText="1"/>
    </xf>
    <xf numFmtId="0" fontId="12" fillId="23" borderId="31" xfId="0" applyFont="1" applyFill="1" applyBorder="1" applyAlignment="1">
      <alignment horizontal="center" vertical="center" wrapText="1"/>
    </xf>
    <xf numFmtId="9" fontId="19" fillId="8" borderId="32" xfId="0" applyNumberFormat="1" applyFont="1" applyFill="1" applyBorder="1" applyAlignment="1">
      <alignment horizontal="center" vertical="center" wrapText="1"/>
    </xf>
    <xf numFmtId="9" fontId="19" fillId="8" borderId="33" xfId="0" applyNumberFormat="1" applyFont="1" applyFill="1" applyBorder="1" applyAlignment="1">
      <alignment horizontal="center" vertical="center" wrapText="1"/>
    </xf>
    <xf numFmtId="9" fontId="12" fillId="8" borderId="34" xfId="0" applyNumberFormat="1" applyFont="1" applyFill="1" applyBorder="1" applyAlignment="1">
      <alignment horizontal="center" vertical="center" wrapText="1"/>
    </xf>
    <xf numFmtId="0" fontId="19" fillId="30" borderId="35" xfId="0" applyFont="1" applyFill="1" applyBorder="1" applyAlignment="1">
      <alignment horizontal="left" vertical="center" wrapText="1"/>
    </xf>
    <xf numFmtId="9" fontId="19" fillId="30" borderId="36" xfId="0" applyNumberFormat="1" applyFont="1" applyFill="1" applyBorder="1" applyAlignment="1">
      <alignment horizontal="center" vertical="center" wrapText="1"/>
    </xf>
    <xf numFmtId="0" fontId="19" fillId="30" borderId="37" xfId="0" applyFont="1" applyFill="1" applyBorder="1" applyAlignment="1">
      <alignment horizontal="left" vertical="center" wrapText="1"/>
    </xf>
    <xf numFmtId="9" fontId="19" fillId="30" borderId="38" xfId="0" applyNumberFormat="1" applyFont="1" applyFill="1" applyBorder="1" applyAlignment="1">
      <alignment horizontal="center" vertical="center" wrapText="1"/>
    </xf>
    <xf numFmtId="0" fontId="19" fillId="30" borderId="39" xfId="0" applyFont="1" applyFill="1" applyBorder="1" applyAlignment="1">
      <alignment horizontal="left" vertical="center" wrapText="1"/>
    </xf>
    <xf numFmtId="9" fontId="19" fillId="30" borderId="40" xfId="0" applyNumberFormat="1" applyFont="1" applyFill="1" applyBorder="1" applyAlignment="1">
      <alignment horizontal="center" vertical="center" wrapText="1"/>
    </xf>
    <xf numFmtId="0" fontId="29" fillId="0" borderId="0" xfId="52">
      <alignment/>
      <protection/>
    </xf>
    <xf numFmtId="0" fontId="32" fillId="0" borderId="0" xfId="52" applyFont="1">
      <alignment/>
      <protection/>
    </xf>
    <xf numFmtId="0" fontId="33" fillId="0" borderId="27" xfId="52" applyFont="1" applyBorder="1">
      <alignment/>
      <protection/>
    </xf>
    <xf numFmtId="0" fontId="61" fillId="0" borderId="0" xfId="0" applyFont="1" applyAlignment="1">
      <alignment vertical="center"/>
    </xf>
    <xf numFmtId="0" fontId="6" fillId="0" borderId="0" xfId="0" applyFont="1" applyFill="1" applyBorder="1" applyAlignment="1">
      <alignment vertical="center"/>
    </xf>
    <xf numFmtId="0" fontId="22" fillId="0" borderId="27" xfId="0" applyFont="1" applyBorder="1" applyAlignment="1">
      <alignment vertical="top"/>
    </xf>
    <xf numFmtId="0" fontId="0" fillId="0" borderId="27" xfId="0" applyFill="1" applyBorder="1" applyAlignment="1">
      <alignment vertical="top"/>
    </xf>
    <xf numFmtId="0" fontId="6" fillId="0" borderId="27" xfId="0" applyFont="1" applyBorder="1" applyAlignment="1">
      <alignment/>
    </xf>
    <xf numFmtId="0" fontId="12" fillId="0" borderId="27" xfId="0" applyFont="1" applyBorder="1" applyAlignment="1">
      <alignment horizontal="left" vertical="top" wrapText="1" indent="1"/>
    </xf>
    <xf numFmtId="0" fontId="14" fillId="0" borderId="27" xfId="0" applyFont="1" applyBorder="1" applyAlignment="1">
      <alignment horizontal="left" vertical="top" wrapText="1" indent="1"/>
    </xf>
    <xf numFmtId="0" fontId="14" fillId="30" borderId="27" xfId="0" applyFont="1" applyFill="1" applyBorder="1" applyAlignment="1">
      <alignment vertical="top" wrapText="1"/>
    </xf>
    <xf numFmtId="0" fontId="17" fillId="0" borderId="27" xfId="0" applyFont="1" applyBorder="1" applyAlignment="1">
      <alignment horizontal="left" vertical="top" wrapText="1" indent="1"/>
    </xf>
    <xf numFmtId="0" fontId="17" fillId="0" borderId="27" xfId="0" applyFont="1" applyBorder="1" applyAlignment="1">
      <alignment vertical="center" wrapText="1"/>
    </xf>
    <xf numFmtId="0" fontId="59" fillId="0" borderId="27" xfId="0" applyFont="1" applyFill="1" applyBorder="1" applyAlignment="1">
      <alignment/>
    </xf>
    <xf numFmtId="0" fontId="28" fillId="0" borderId="27" xfId="0" applyFont="1" applyBorder="1" applyAlignment="1">
      <alignment/>
    </xf>
    <xf numFmtId="0" fontId="35" fillId="0" borderId="27" xfId="0" applyFont="1" applyBorder="1" applyAlignment="1">
      <alignment/>
    </xf>
    <xf numFmtId="0" fontId="35" fillId="0" borderId="0" xfId="0" applyFont="1" applyAlignment="1">
      <alignment/>
    </xf>
    <xf numFmtId="0" fontId="35" fillId="0" borderId="0" xfId="0" applyFont="1" applyAlignment="1">
      <alignment vertical="center"/>
    </xf>
    <xf numFmtId="0" fontId="59" fillId="0" borderId="0" xfId="0" applyFont="1" applyAlignment="1">
      <alignment/>
    </xf>
    <xf numFmtId="0" fontId="14" fillId="0" borderId="27" xfId="0" applyFont="1" applyBorder="1" applyAlignment="1">
      <alignment vertical="center"/>
    </xf>
    <xf numFmtId="0" fontId="28" fillId="0" borderId="0" xfId="0" applyFont="1" applyAlignment="1">
      <alignment/>
    </xf>
    <xf numFmtId="3" fontId="25" fillId="0" borderId="0" xfId="0" applyNumberFormat="1" applyFont="1" applyFill="1" applyBorder="1" applyAlignment="1">
      <alignment/>
    </xf>
    <xf numFmtId="3" fontId="25" fillId="0" borderId="0" xfId="0" applyNumberFormat="1" applyFont="1" applyFill="1" applyBorder="1" applyAlignment="1">
      <alignment horizontal="left"/>
    </xf>
    <xf numFmtId="3" fontId="27" fillId="0" borderId="0" xfId="0" applyNumberFormat="1" applyFont="1" applyFill="1" applyBorder="1" applyAlignment="1">
      <alignment/>
    </xf>
    <xf numFmtId="3" fontId="27" fillId="0" borderId="0" xfId="0" applyNumberFormat="1" applyFont="1" applyFill="1" applyBorder="1" applyAlignment="1">
      <alignment horizontal="left"/>
    </xf>
    <xf numFmtId="0" fontId="62" fillId="0" borderId="16" xfId="0" applyFont="1" applyBorder="1" applyAlignment="1">
      <alignment horizontal="left" vertical="top" wrapText="1" indent="1"/>
    </xf>
    <xf numFmtId="0" fontId="17" fillId="0" borderId="27" xfId="0" applyFont="1" applyBorder="1" applyAlignment="1">
      <alignment horizontal="justify"/>
    </xf>
    <xf numFmtId="0" fontId="62" fillId="0" borderId="17" xfId="0" applyFont="1" applyBorder="1" applyAlignment="1">
      <alignment horizontal="left" vertical="top" wrapText="1" indent="1"/>
    </xf>
    <xf numFmtId="0" fontId="62" fillId="0" borderId="15" xfId="0" applyFont="1" applyBorder="1" applyAlignment="1">
      <alignment horizontal="left" vertical="top" wrapText="1" indent="1"/>
    </xf>
    <xf numFmtId="0" fontId="30" fillId="0" borderId="0" xfId="52" applyFont="1" applyAlignment="1">
      <alignment horizontal="center"/>
      <protection/>
    </xf>
    <xf numFmtId="0" fontId="31" fillId="0" borderId="0" xfId="52" applyFont="1" applyAlignment="1">
      <alignment horizontal="center"/>
      <protection/>
    </xf>
    <xf numFmtId="0" fontId="6" fillId="0" borderId="0" xfId="0" applyFont="1" applyAlignment="1">
      <alignment horizontal="left" wrapText="1"/>
    </xf>
    <xf numFmtId="0" fontId="49" fillId="0" borderId="0" xfId="52" applyFont="1" applyAlignment="1">
      <alignment horizontal="left"/>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itle page.xls"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4">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indexed="17"/>
      </font>
    </dxf>
    <dxf>
      <font>
        <b/>
        <i val="0"/>
        <color indexed="53"/>
      </font>
    </dxf>
    <dxf>
      <font>
        <b/>
        <i val="0"/>
        <color indexed="10"/>
      </font>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indexed="10"/>
        </patternFill>
      </fill>
    </dxf>
    <dxf>
      <font>
        <b/>
        <i val="0"/>
        <color auto="1"/>
      </font>
      <fill>
        <patternFill>
          <bgColor rgb="FFDD0806"/>
        </patternFill>
      </fill>
      <border/>
    </dxf>
    <dxf>
      <font>
        <b/>
        <i val="0"/>
        <color rgb="FFDD0806"/>
      </font>
      <border/>
    </dxf>
    <dxf>
      <font>
        <b/>
        <i val="0"/>
        <color rgb="FFFF6600"/>
      </font>
      <border/>
    </dxf>
    <dxf>
      <font>
        <b/>
        <i val="0"/>
        <color rgb="FF00641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647700</xdr:colOff>
      <xdr:row>3</xdr:row>
      <xdr:rowOff>76200</xdr:rowOff>
    </xdr:to>
    <xdr:pic>
      <xdr:nvPicPr>
        <xdr:cNvPr id="1" name="Picture -1023"/>
        <xdr:cNvPicPr preferRelativeResize="1">
          <a:picLocks noChangeAspect="1"/>
        </xdr:cNvPicPr>
      </xdr:nvPicPr>
      <xdr:blipFill>
        <a:blip r:embed="rId1"/>
        <a:stretch>
          <a:fillRect/>
        </a:stretch>
      </xdr:blipFill>
      <xdr:spPr>
        <a:xfrm>
          <a:off x="0" y="0"/>
          <a:ext cx="4876800" cy="561975"/>
        </a:xfrm>
        <a:prstGeom prst="rect">
          <a:avLst/>
        </a:prstGeom>
        <a:noFill/>
        <a:ln w="9525" cmpd="sng">
          <a:noFill/>
        </a:ln>
      </xdr:spPr>
    </xdr:pic>
    <xdr:clientData/>
  </xdr:twoCellAnchor>
  <xdr:twoCellAnchor editAs="oneCell">
    <xdr:from>
      <xdr:col>0</xdr:col>
      <xdr:colOff>47625</xdr:colOff>
      <xdr:row>29</xdr:row>
      <xdr:rowOff>0</xdr:rowOff>
    </xdr:from>
    <xdr:to>
      <xdr:col>5</xdr:col>
      <xdr:colOff>666750</xdr:colOff>
      <xdr:row>45</xdr:row>
      <xdr:rowOff>38100</xdr:rowOff>
    </xdr:to>
    <xdr:pic>
      <xdr:nvPicPr>
        <xdr:cNvPr id="2" name="Picture -1022"/>
        <xdr:cNvPicPr preferRelativeResize="1">
          <a:picLocks noChangeAspect="1"/>
        </xdr:cNvPicPr>
      </xdr:nvPicPr>
      <xdr:blipFill>
        <a:blip r:embed="rId2"/>
        <a:stretch>
          <a:fillRect/>
        </a:stretch>
      </xdr:blipFill>
      <xdr:spPr>
        <a:xfrm>
          <a:off x="47625" y="6048375"/>
          <a:ext cx="4848225" cy="2628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F50"/>
  <sheetViews>
    <sheetView tabSelected="1" zoomScalePageLayoutView="0" workbookViewId="0" topLeftCell="A31">
      <selection activeCell="C56" sqref="C56"/>
    </sheetView>
  </sheetViews>
  <sheetFormatPr defaultColWidth="12.421875" defaultRowHeight="15"/>
  <cols>
    <col min="1" max="1" width="12.421875" style="120" customWidth="1"/>
    <col min="2" max="2" width="13.7109375" style="120" customWidth="1"/>
    <col min="3" max="16384" width="12.421875" style="120" customWidth="1"/>
  </cols>
  <sheetData>
    <row r="1" ht="12.75"/>
    <row r="2" ht="12.75"/>
    <row r="3" ht="12.75"/>
    <row r="4" ht="12.75"/>
    <row r="8" spans="1:6" ht="21">
      <c r="A8" s="149" t="s">
        <v>15</v>
      </c>
      <c r="B8" s="149"/>
      <c r="C8" s="149"/>
      <c r="D8" s="149"/>
      <c r="E8" s="149"/>
      <c r="F8" s="149"/>
    </row>
    <row r="10" spans="1:6" ht="21">
      <c r="A10" s="149" t="s">
        <v>16</v>
      </c>
      <c r="B10" s="149"/>
      <c r="C10" s="149"/>
      <c r="D10" s="149"/>
      <c r="E10" s="149"/>
      <c r="F10" s="149"/>
    </row>
    <row r="12" spans="1:6" ht="26.25">
      <c r="A12" s="150" t="s">
        <v>173</v>
      </c>
      <c r="B12" s="150"/>
      <c r="C12" s="150"/>
      <c r="D12" s="150"/>
      <c r="E12" s="150"/>
      <c r="F12" s="150"/>
    </row>
    <row r="14" spans="1:6" ht="15.75">
      <c r="A14" s="152" t="s">
        <v>174</v>
      </c>
      <c r="B14" s="152"/>
      <c r="C14" s="152"/>
      <c r="D14" s="152"/>
      <c r="E14" s="152"/>
      <c r="F14" s="152"/>
    </row>
    <row r="17" ht="18.75">
      <c r="A17" s="121" t="s">
        <v>0</v>
      </c>
    </row>
    <row r="19" ht="18.75">
      <c r="A19" s="121" t="s">
        <v>1</v>
      </c>
    </row>
    <row r="24" ht="18.75">
      <c r="A24" s="121" t="s">
        <v>2</v>
      </c>
    </row>
    <row r="25" ht="18.75">
      <c r="A25" s="121" t="s">
        <v>3</v>
      </c>
    </row>
    <row r="26" ht="18.75">
      <c r="A26" s="121" t="s">
        <v>4</v>
      </c>
    </row>
    <row r="27" ht="18.75">
      <c r="A27" s="121" t="s">
        <v>5</v>
      </c>
    </row>
    <row r="28" ht="18.75">
      <c r="A28" s="121" t="s">
        <v>6</v>
      </c>
    </row>
    <row r="30" ht="12.75"/>
    <row r="31" ht="12.75"/>
    <row r="32" ht="12.75"/>
    <row r="33" ht="12.75"/>
    <row r="34" ht="12.75"/>
    <row r="35" ht="12.75"/>
    <row r="36" ht="12.75"/>
    <row r="37" ht="12.75"/>
    <row r="38" ht="12.75"/>
    <row r="39" ht="12.75"/>
    <row r="40" ht="12.75"/>
    <row r="41" ht="12.75"/>
    <row r="42" ht="12.75"/>
    <row r="43" ht="12.75"/>
    <row r="44" ht="12.75"/>
    <row r="45" ht="12.75"/>
    <row r="46" ht="12.75"/>
    <row r="49" spans="1:2" ht="12.75">
      <c r="A49" s="122" t="s">
        <v>10</v>
      </c>
      <c r="B49" s="122" t="s">
        <v>175</v>
      </c>
    </row>
    <row r="50" spans="1:2" ht="12.75">
      <c r="A50" s="122" t="s">
        <v>11</v>
      </c>
      <c r="B50" s="122" t="s">
        <v>176</v>
      </c>
    </row>
  </sheetData>
  <sheetProtection/>
  <mergeCells count="4">
    <mergeCell ref="A14:F14"/>
    <mergeCell ref="A8:F8"/>
    <mergeCell ref="A10:F10"/>
    <mergeCell ref="A12:F12"/>
  </mergeCells>
  <printOptions/>
  <pageMargins left="0.787401575" right="0.787401575" top="0.984251969" bottom="0.984251969"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KPI!M3/KPI!T3</f>
        <v>0</v>
      </c>
      <c r="H3" s="105">
        <f>KPI!N3/KPI!U3</f>
        <v>0.3</v>
      </c>
      <c r="I3" s="105">
        <f>KPI!O3/KPI!V3</f>
        <v>0.23444166666666666</v>
      </c>
      <c r="J3" s="105">
        <f>KPI!P3/KPI!W3</f>
        <v>1.910725</v>
      </c>
      <c r="M3" s="105">
        <v>0.55</v>
      </c>
    </row>
    <row r="4" spans="1:13" ht="63.75">
      <c r="A4" s="39">
        <v>2</v>
      </c>
      <c r="B4" s="19" t="s">
        <v>134</v>
      </c>
      <c r="C4" s="13" t="s">
        <v>62</v>
      </c>
      <c r="D4" s="21" t="s">
        <v>99</v>
      </c>
      <c r="E4" s="104"/>
      <c r="F4" s="104"/>
      <c r="G4" s="105">
        <f>KPI!M4/KPI!T4</f>
        <v>0</v>
      </c>
      <c r="H4" s="105">
        <f>KPI!N4/KPI!U4</f>
        <v>0.05</v>
      </c>
      <c r="I4" s="105">
        <f>KPI!O4/KPI!V4</f>
        <v>0.11414566666666667</v>
      </c>
      <c r="J4" s="105">
        <f>KPI!P4/KPI!W4</f>
        <v>1.4074548</v>
      </c>
      <c r="M4" s="105">
        <v>0.8</v>
      </c>
    </row>
    <row r="5" spans="1:13" ht="51">
      <c r="A5" s="39">
        <v>3</v>
      </c>
      <c r="B5" s="26" t="s">
        <v>134</v>
      </c>
      <c r="C5" s="13" t="s">
        <v>62</v>
      </c>
      <c r="D5" s="21" t="s">
        <v>39</v>
      </c>
      <c r="E5" s="104"/>
      <c r="F5" s="104"/>
      <c r="G5" s="105">
        <f>KPI!M5/KPI!T5</f>
        <v>0</v>
      </c>
      <c r="H5" s="105">
        <f>KPI!N5/KPI!U5</f>
        <v>0.143</v>
      </c>
      <c r="I5" s="105">
        <f>KPI!O5/KPI!V5</f>
        <v>0.14466666666666667</v>
      </c>
      <c r="J5" s="105">
        <f>KPI!P5/KPI!W5</f>
        <v>0.2482</v>
      </c>
      <c r="M5" s="105">
        <v>1</v>
      </c>
    </row>
    <row r="6" spans="1:10" ht="51">
      <c r="A6" s="39">
        <v>4</v>
      </c>
      <c r="B6" s="35" t="s">
        <v>134</v>
      </c>
      <c r="C6" s="13" t="s">
        <v>62</v>
      </c>
      <c r="D6" s="37" t="s">
        <v>100</v>
      </c>
      <c r="E6" s="104"/>
      <c r="F6" s="104"/>
      <c r="G6" s="105">
        <f>KPI!M6/KPI!T6</f>
        <v>0</v>
      </c>
      <c r="H6" s="105">
        <f>KPI!N6/KPI!U6</f>
        <v>0</v>
      </c>
      <c r="I6" s="105">
        <f>KPI!O6/KPI!V6</f>
        <v>0.04468</v>
      </c>
      <c r="J6" s="105">
        <f>KPI!P6/KPI!W6</f>
        <v>0.071468</v>
      </c>
    </row>
    <row r="7" spans="1:10" ht="63.75">
      <c r="A7" s="39">
        <v>5</v>
      </c>
      <c r="B7" s="19" t="s">
        <v>134</v>
      </c>
      <c r="C7" s="20" t="s">
        <v>129</v>
      </c>
      <c r="D7" s="90" t="s">
        <v>40</v>
      </c>
      <c r="E7" s="105">
        <f>KPI!K7/KPI!R7</f>
        <v>0</v>
      </c>
      <c r="F7" s="105">
        <f>KPI!L7/KPI!S7</f>
        <v>0</v>
      </c>
      <c r="G7" s="105">
        <f>KPI!M7/KPI!T7</f>
        <v>0.16666666666666666</v>
      </c>
      <c r="H7" s="104"/>
      <c r="I7" s="104"/>
      <c r="J7" s="104"/>
    </row>
    <row r="8" spans="1:10" ht="63.75">
      <c r="A8" s="39">
        <v>6</v>
      </c>
      <c r="B8" s="19" t="s">
        <v>134</v>
      </c>
      <c r="C8" s="20" t="s">
        <v>61</v>
      </c>
      <c r="D8" s="47" t="s">
        <v>55</v>
      </c>
      <c r="E8" s="106"/>
      <c r="F8" s="106"/>
      <c r="G8" s="105">
        <f>KPI!M8/KPI!T8</f>
        <v>1.5</v>
      </c>
      <c r="H8" s="105">
        <f>KPI!N8/KPI!U8</f>
        <v>0.7666666666666667</v>
      </c>
      <c r="I8" s="105">
        <f>KPI!O8/KPI!V8</f>
        <v>1.1851851851851851</v>
      </c>
      <c r="J8" s="106"/>
    </row>
    <row r="9" spans="1:10" ht="89.25">
      <c r="A9" s="39">
        <v>7</v>
      </c>
      <c r="B9" s="19" t="s">
        <v>102</v>
      </c>
      <c r="C9" s="20" t="s">
        <v>61</v>
      </c>
      <c r="D9" s="47" t="s">
        <v>28</v>
      </c>
      <c r="E9" s="106"/>
      <c r="F9" s="106"/>
      <c r="G9" s="105">
        <f>KPI!M9/KPI!T9</f>
        <v>0</v>
      </c>
      <c r="H9" s="105">
        <f>KPI!N9/KPI!U9</f>
        <v>0.91</v>
      </c>
      <c r="I9" s="105">
        <f>KPI!O9/KPI!V9</f>
        <v>0.56</v>
      </c>
      <c r="J9" s="105">
        <f>KPI!P9/KPI!W9</f>
        <v>0.776</v>
      </c>
    </row>
    <row r="10" spans="1:10" ht="89.25">
      <c r="A10" s="39">
        <v>8</v>
      </c>
      <c r="B10" s="19" t="s">
        <v>132</v>
      </c>
      <c r="C10" s="13" t="s">
        <v>62</v>
      </c>
      <c r="D10" s="47" t="s">
        <v>50</v>
      </c>
      <c r="E10" s="106"/>
      <c r="F10" s="106"/>
      <c r="G10" s="105">
        <f>KPI!M10/KPI!T10</f>
        <v>0</v>
      </c>
      <c r="H10" s="105">
        <f>KPI!N10/KPI!U10</f>
        <v>0.4</v>
      </c>
      <c r="I10" s="105">
        <f>KPI!O10/KPI!V10</f>
        <v>0.2833333333333333</v>
      </c>
      <c r="J10" s="105">
        <f>KPI!P10/KPI!W10</f>
        <v>0.412</v>
      </c>
    </row>
    <row r="11" spans="1:10" ht="38.25">
      <c r="A11" s="39">
        <v>9</v>
      </c>
      <c r="B11" s="19" t="s">
        <v>132</v>
      </c>
      <c r="C11" s="20" t="s">
        <v>61</v>
      </c>
      <c r="D11" s="47" t="s">
        <v>57</v>
      </c>
      <c r="E11" s="105">
        <f>KPI!K11/KPI!R11</f>
        <v>0</v>
      </c>
      <c r="F11" s="105">
        <f>KPI!L11/KPI!S11</f>
        <v>0</v>
      </c>
      <c r="G11" s="105">
        <f>KPI!M11/KPI!T11</f>
        <v>0.26666666666666666</v>
      </c>
      <c r="H11" s="106"/>
      <c r="I11" s="106"/>
      <c r="J11" s="106"/>
    </row>
    <row r="12" spans="1:10" ht="51">
      <c r="A12" s="39">
        <v>10</v>
      </c>
      <c r="B12" s="19" t="s">
        <v>126</v>
      </c>
      <c r="C12" s="20" t="s">
        <v>61</v>
      </c>
      <c r="D12" s="47" t="s">
        <v>58</v>
      </c>
      <c r="E12" s="106"/>
      <c r="F12" s="105">
        <f>KPI!L12/KPI!S12</f>
        <v>0.04285714285714286</v>
      </c>
      <c r="G12" s="106"/>
      <c r="H12" s="106"/>
      <c r="I12" s="106"/>
      <c r="J12" s="106"/>
    </row>
    <row r="13" spans="1:10" ht="89.25">
      <c r="A13" s="39">
        <v>11</v>
      </c>
      <c r="B13" s="19" t="s">
        <v>133</v>
      </c>
      <c r="C13" s="20" t="s">
        <v>129</v>
      </c>
      <c r="D13" s="34" t="s">
        <v>59</v>
      </c>
      <c r="E13" s="106"/>
      <c r="F13" s="106"/>
      <c r="G13" s="105">
        <f>KPI!M13/KPI!T13</f>
        <v>0</v>
      </c>
      <c r="H13" s="105">
        <f>KPI!N13/KPI!U13</f>
        <v>0</v>
      </c>
      <c r="I13" s="105">
        <f>KPI!O13/KPI!V13</f>
        <v>0</v>
      </c>
      <c r="J13" s="105">
        <f>KPI!P13/KPI!W13</f>
        <v>0.498</v>
      </c>
    </row>
    <row r="14" spans="1:10" ht="89.25">
      <c r="A14" s="39">
        <v>12</v>
      </c>
      <c r="B14" s="19" t="s">
        <v>133</v>
      </c>
      <c r="C14" s="20" t="s">
        <v>129</v>
      </c>
      <c r="D14" s="34" t="s">
        <v>46</v>
      </c>
      <c r="E14" s="106"/>
      <c r="F14" s="106"/>
      <c r="G14" s="105">
        <f>KPI!M14/KPI!T14</f>
        <v>0</v>
      </c>
      <c r="H14" s="105">
        <f>KPI!N14/KPI!U14</f>
        <v>0</v>
      </c>
      <c r="I14" s="105">
        <f>KPI!O14/KPI!V14</f>
        <v>0</v>
      </c>
      <c r="J14" s="105">
        <f>KPI!P14/KPI!W14</f>
        <v>0.39</v>
      </c>
    </row>
    <row r="15" spans="1:10" ht="89.25">
      <c r="A15" s="39">
        <v>13</v>
      </c>
      <c r="B15" s="19" t="s">
        <v>133</v>
      </c>
      <c r="C15" s="20" t="s">
        <v>129</v>
      </c>
      <c r="D15" s="34" t="s">
        <v>29</v>
      </c>
      <c r="E15" s="106"/>
      <c r="F15" s="106"/>
      <c r="G15" s="105">
        <f>KPI!M15/KPI!T15</f>
        <v>0</v>
      </c>
      <c r="H15" s="105">
        <f>KPI!N15/KPI!U15</f>
        <v>0</v>
      </c>
      <c r="I15" s="105">
        <f>KPI!O15/KPI!V15</f>
        <v>0</v>
      </c>
      <c r="J15" s="105">
        <f>KPI!P15/KPI!W15</f>
        <v>0.187</v>
      </c>
    </row>
    <row r="16" spans="1:10" ht="76.5">
      <c r="A16" s="39">
        <v>14</v>
      </c>
      <c r="B16" s="19" t="s">
        <v>133</v>
      </c>
      <c r="C16" s="20" t="s">
        <v>129</v>
      </c>
      <c r="D16" s="34" t="s">
        <v>48</v>
      </c>
      <c r="E16" s="106"/>
      <c r="F16" s="106"/>
      <c r="G16" s="105">
        <f>KPI!M16/KPI!T16</f>
        <v>0</v>
      </c>
      <c r="H16" s="105">
        <f>KPI!N16/KPI!U16</f>
        <v>0</v>
      </c>
      <c r="I16" s="105">
        <f>KPI!O16/KPI!V16</f>
        <v>0.09</v>
      </c>
      <c r="J16" s="105">
        <f>KPI!P16/KPI!W16</f>
        <v>0.417</v>
      </c>
    </row>
    <row r="17" spans="1:10" ht="89.25">
      <c r="A17" s="39">
        <v>15</v>
      </c>
      <c r="B17" s="19" t="s">
        <v>133</v>
      </c>
      <c r="C17" s="20" t="s">
        <v>129</v>
      </c>
      <c r="D17" s="34" t="s">
        <v>60</v>
      </c>
      <c r="E17" s="106"/>
      <c r="F17" s="106"/>
      <c r="G17" s="105">
        <f>KPI!M17/KPI!T17</f>
        <v>0</v>
      </c>
      <c r="H17" s="105">
        <f>KPI!N17/KPI!U17</f>
        <v>0.14</v>
      </c>
      <c r="I17" s="105">
        <f>KPI!O17/KPI!V17</f>
        <v>0.056666666666666664</v>
      </c>
      <c r="J17" s="105">
        <f>KPI!P17/KPI!W17</f>
        <v>0.638</v>
      </c>
    </row>
    <row r="18" spans="1:10" ht="38.25">
      <c r="A18" s="39">
        <v>16</v>
      </c>
      <c r="B18" s="19" t="s">
        <v>127</v>
      </c>
      <c r="C18" s="20" t="s">
        <v>129</v>
      </c>
      <c r="D18" s="47" t="s">
        <v>43</v>
      </c>
      <c r="E18" s="106"/>
      <c r="F18" s="106"/>
      <c r="G18" s="105">
        <f>KPI!M18/KPI!T18</f>
        <v>0.4</v>
      </c>
      <c r="H18" s="106"/>
      <c r="I18" s="106"/>
      <c r="J18" s="106"/>
    </row>
    <row r="19" spans="1:10" ht="51">
      <c r="A19" s="39">
        <v>17</v>
      </c>
      <c r="B19" s="19" t="s">
        <v>146</v>
      </c>
      <c r="C19" s="20" t="s">
        <v>62</v>
      </c>
      <c r="D19" s="63" t="s">
        <v>32</v>
      </c>
      <c r="E19" s="106"/>
      <c r="F19" s="106"/>
      <c r="G19" s="105">
        <f>KPI!M19/KPI!T19</f>
        <v>0</v>
      </c>
      <c r="H19" s="105">
        <f>KPI!N19/KPI!U19</f>
        <v>0</v>
      </c>
      <c r="I19" s="105">
        <f>KPI!O19/KPI!V19</f>
        <v>0</v>
      </c>
      <c r="J19" s="105">
        <f>KPI!P19/KPI!W19</f>
        <v>0.00608</v>
      </c>
    </row>
    <row r="20" spans="1:10" ht="25.5">
      <c r="A20" s="39">
        <v>18</v>
      </c>
      <c r="B20" s="19" t="s">
        <v>146</v>
      </c>
      <c r="C20" s="20" t="s">
        <v>62</v>
      </c>
      <c r="D20" s="63" t="s">
        <v>33</v>
      </c>
      <c r="E20" s="106"/>
      <c r="F20" s="106"/>
      <c r="G20" s="105">
        <f>KPI!M20/KPI!T20</f>
        <v>0</v>
      </c>
      <c r="H20" s="105">
        <f>KPI!N20/KPI!U20</f>
        <v>0</v>
      </c>
      <c r="I20" s="105">
        <f>KPI!O20/KPI!V20</f>
        <v>0</v>
      </c>
      <c r="J20" s="105">
        <f>KPI!P20/KPI!W20</f>
        <v>0.0304</v>
      </c>
    </row>
    <row r="21" spans="1:10" ht="38.25">
      <c r="A21" s="39">
        <v>19</v>
      </c>
      <c r="B21" s="19" t="s">
        <v>146</v>
      </c>
      <c r="C21" s="20" t="s">
        <v>61</v>
      </c>
      <c r="D21" s="63" t="s">
        <v>54</v>
      </c>
      <c r="E21" s="106"/>
      <c r="F21" s="106"/>
      <c r="G21" s="105">
        <f>KPI!M21/KPI!T21</f>
        <v>0</v>
      </c>
      <c r="H21" s="105">
        <f>KPI!N21/KPI!U21</f>
        <v>0</v>
      </c>
      <c r="I21" s="105">
        <f>KPI!O21/KPI!V21</f>
        <v>0</v>
      </c>
      <c r="J21" s="105">
        <f>KPI!P21/KPI!W21</f>
        <v>0.17333333333333334</v>
      </c>
    </row>
    <row r="22" spans="1:10" ht="89.25">
      <c r="A22" s="39">
        <v>20</v>
      </c>
      <c r="B22" s="5" t="s">
        <v>147</v>
      </c>
      <c r="C22" s="20" t="s">
        <v>62</v>
      </c>
      <c r="D22" s="63" t="s">
        <v>75</v>
      </c>
      <c r="E22" s="106"/>
      <c r="F22" s="106"/>
      <c r="G22" s="105">
        <f>KPI!M22/KPI!T22</f>
        <v>0</v>
      </c>
      <c r="H22" s="105">
        <f>KPI!N22/KPI!U22</f>
        <v>0</v>
      </c>
      <c r="I22" s="105">
        <f>KPI!O22/KPI!V22</f>
        <v>0</v>
      </c>
      <c r="J22" s="105">
        <f>KPI!P22/KPI!W22</f>
        <v>5.839893333333333</v>
      </c>
    </row>
    <row r="23" spans="1:10" ht="25.5">
      <c r="A23" s="39">
        <v>21</v>
      </c>
      <c r="B23" s="19" t="s">
        <v>148</v>
      </c>
      <c r="C23" s="20" t="s">
        <v>62</v>
      </c>
      <c r="D23" s="63" t="s">
        <v>76</v>
      </c>
      <c r="E23" s="106"/>
      <c r="F23" s="106"/>
      <c r="G23" s="105">
        <f>KPI!M23/KPI!T23</f>
        <v>0</v>
      </c>
      <c r="H23" s="105">
        <f>KPI!N23/KPI!U23</f>
        <v>0</v>
      </c>
      <c r="I23" s="105">
        <f>KPI!O23/KPI!V23</f>
        <v>0</v>
      </c>
      <c r="J23" s="105">
        <f>KPI!P23/KPI!W23</f>
        <v>8.75968992248062</v>
      </c>
    </row>
    <row r="24" spans="1:10" ht="102">
      <c r="A24" s="39">
        <v>22</v>
      </c>
      <c r="B24" s="19" t="s">
        <v>148</v>
      </c>
      <c r="C24" s="20" t="s">
        <v>62</v>
      </c>
      <c r="D24" s="63" t="s">
        <v>35</v>
      </c>
      <c r="E24" s="106"/>
      <c r="F24" s="106"/>
      <c r="G24" s="105">
        <f>KPI!M24/KPI!T24</f>
        <v>0</v>
      </c>
      <c r="H24" s="105">
        <f>KPI!N24/KPI!U24</f>
        <v>0</v>
      </c>
      <c r="I24" s="105">
        <f>KPI!O24/KPI!V24</f>
        <v>0</v>
      </c>
      <c r="J24" s="105">
        <f>KPI!P24/KPI!W24</f>
        <v>11.387596899224807</v>
      </c>
    </row>
    <row r="25" spans="1:10" ht="102">
      <c r="A25" s="39">
        <v>23</v>
      </c>
      <c r="B25" s="19" t="s">
        <v>148</v>
      </c>
      <c r="C25" s="20" t="s">
        <v>62</v>
      </c>
      <c r="D25" s="63" t="s">
        <v>36</v>
      </c>
      <c r="E25" s="106"/>
      <c r="F25" s="106"/>
      <c r="G25" s="105">
        <f>KPI!M25/KPI!T25</f>
        <v>0</v>
      </c>
      <c r="H25" s="105">
        <f>KPI!N25/KPI!U25</f>
        <v>0</v>
      </c>
      <c r="I25" s="105">
        <f>KPI!O25/KPI!V25</f>
        <v>0</v>
      </c>
      <c r="J25" s="105">
        <f>KPI!P25/KPI!W25</f>
        <v>11.387851851851853</v>
      </c>
    </row>
    <row r="26" spans="1:10" ht="25.5">
      <c r="A26" s="39">
        <v>24</v>
      </c>
      <c r="B26" s="19" t="s">
        <v>148</v>
      </c>
      <c r="C26" s="20" t="s">
        <v>62</v>
      </c>
      <c r="D26" s="63" t="s">
        <v>74</v>
      </c>
      <c r="E26" s="106"/>
      <c r="F26" s="106"/>
      <c r="G26" s="105">
        <f>KPI!M26/KPI!T26</f>
        <v>0</v>
      </c>
      <c r="H26" s="105">
        <f>KPI!N26/KPI!U26</f>
        <v>0</v>
      </c>
      <c r="I26" s="105">
        <f>KPI!O26/KPI!V26</f>
        <v>0</v>
      </c>
      <c r="J26" s="105">
        <f>KPI!P26/KPI!W26</f>
        <v>0.68854</v>
      </c>
    </row>
    <row r="27" spans="1:10" ht="25.5">
      <c r="A27" s="39">
        <v>25</v>
      </c>
      <c r="B27" s="19" t="s">
        <v>148</v>
      </c>
      <c r="C27" s="20" t="s">
        <v>62</v>
      </c>
      <c r="D27" s="63" t="s">
        <v>114</v>
      </c>
      <c r="E27" s="106"/>
      <c r="F27" s="106"/>
      <c r="G27" s="105">
        <f>KPI!M27/KPI!T27</f>
        <v>0</v>
      </c>
      <c r="H27" s="105">
        <f>KPI!N27/KPI!U27</f>
        <v>0</v>
      </c>
      <c r="I27" s="105">
        <f>KPI!O27/KPI!V27</f>
        <v>0</v>
      </c>
      <c r="J27" s="105">
        <f>KPI!P27/KPI!W27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(Spain)'!L3/'KPI (Spain)'!S3</f>
        <v>0</v>
      </c>
      <c r="H3" s="105">
        <f>'KPI (Spain)'!M3/'KPI (Spain)'!T3</f>
        <v>0</v>
      </c>
      <c r="I3" s="105">
        <f>'KPI (Spain)'!N3/'KPI (Spain)'!U3</f>
        <v>0.2296111111111111</v>
      </c>
      <c r="J3" s="105">
        <f>'KPI (Spain)'!O3/'KPI (Spain)'!V3</f>
        <v>0.4058</v>
      </c>
      <c r="M3" s="105">
        <v>0.55</v>
      </c>
    </row>
    <row r="4" spans="1:13" ht="63.75">
      <c r="A4" s="39">
        <v>2</v>
      </c>
      <c r="B4" s="19" t="s">
        <v>134</v>
      </c>
      <c r="C4" s="13" t="s">
        <v>62</v>
      </c>
      <c r="D4" s="21" t="s">
        <v>99</v>
      </c>
      <c r="E4" s="104"/>
      <c r="F4" s="104"/>
      <c r="G4" s="105">
        <f>'KPI (Spain)'!L4/'KPI (Spain)'!S4</f>
        <v>0</v>
      </c>
      <c r="H4" s="105">
        <f>'KPI (Spain)'!M4/'KPI (Spain)'!T4</f>
        <v>0</v>
      </c>
      <c r="I4" s="105">
        <f>'KPI (Spain)'!N4/'KPI (Spain)'!U4</f>
        <v>0.5943044444444444</v>
      </c>
      <c r="J4" s="105">
        <f>'KPI (Spain)'!O4/'KPI (Spain)'!V4</f>
        <v>1.0312746666666666</v>
      </c>
      <c r="M4" s="105">
        <v>0.8</v>
      </c>
    </row>
    <row r="5" spans="1:13" ht="51">
      <c r="A5" s="39">
        <v>3</v>
      </c>
      <c r="B5" s="26" t="s">
        <v>134</v>
      </c>
      <c r="C5" s="13" t="s">
        <v>62</v>
      </c>
      <c r="D5" s="21" t="s">
        <v>39</v>
      </c>
      <c r="E5" s="104"/>
      <c r="F5" s="104"/>
      <c r="G5" s="105">
        <f>'KPI (Spain)'!L5/'KPI (Spain)'!S5</f>
        <v>0</v>
      </c>
      <c r="H5" s="105">
        <f>'KPI (Spain)'!M5/'KPI (Spain)'!T5</f>
        <v>0.15666666666666668</v>
      </c>
      <c r="I5" s="105">
        <f>'KPI (Spain)'!N5/'KPI (Spain)'!U5</f>
        <v>0.2518518518518518</v>
      </c>
      <c r="J5" s="105">
        <f>'KPI (Spain)'!O5/'KPI (Spain)'!V5</f>
        <v>0.33066666666666666</v>
      </c>
      <c r="M5" s="105">
        <v>1</v>
      </c>
    </row>
    <row r="6" spans="1:10" ht="51">
      <c r="A6" s="39">
        <v>4</v>
      </c>
      <c r="B6" s="35" t="s">
        <v>134</v>
      </c>
      <c r="C6" s="13" t="s">
        <v>62</v>
      </c>
      <c r="D6" s="37" t="s">
        <v>100</v>
      </c>
      <c r="E6" s="104"/>
      <c r="F6" s="104"/>
      <c r="G6" s="105">
        <f>'KPI (Spain)'!L6/'KPI (Spain)'!S6</f>
        <v>0</v>
      </c>
      <c r="H6" s="105">
        <f>'KPI (Spain)'!M6/'KPI (Spain)'!T6</f>
        <v>0</v>
      </c>
      <c r="I6" s="105">
        <f>'KPI (Spain)'!N6/'KPI (Spain)'!U6</f>
        <v>0.09048888888888888</v>
      </c>
      <c r="J6" s="105">
        <f>'KPI (Spain)'!O6/'KPI (Spain)'!V6</f>
        <v>0.15648</v>
      </c>
    </row>
    <row r="7" spans="1:10" ht="63.75">
      <c r="A7" s="39">
        <v>5</v>
      </c>
      <c r="B7" s="19" t="s">
        <v>134</v>
      </c>
      <c r="C7" s="20" t="s">
        <v>129</v>
      </c>
      <c r="D7" s="90" t="s">
        <v>40</v>
      </c>
      <c r="E7" s="105">
        <f>'KPI (Spain)'!J7/'KPI (Spain)'!Q7</f>
        <v>0</v>
      </c>
      <c r="F7" s="105">
        <f>'KPI (Spain)'!K7/'KPI (Spain)'!R7</f>
        <v>0</v>
      </c>
      <c r="G7" s="105">
        <f>'KPI (Spain)'!L7/'KPI (Spain)'!S7</f>
        <v>0</v>
      </c>
      <c r="H7" s="104"/>
      <c r="I7" s="104"/>
      <c r="J7" s="104"/>
    </row>
    <row r="8" spans="1:10" ht="63.75">
      <c r="A8" s="39">
        <v>6</v>
      </c>
      <c r="B8" s="19" t="s">
        <v>134</v>
      </c>
      <c r="C8" s="20" t="s">
        <v>61</v>
      </c>
      <c r="D8" s="47" t="s">
        <v>55</v>
      </c>
      <c r="E8" s="106"/>
      <c r="F8" s="106"/>
      <c r="G8" s="105">
        <f>'KPI (Spain)'!L8/'KPI (Spain)'!S8</f>
        <v>0</v>
      </c>
      <c r="H8" s="105">
        <f>'KPI (Spain)'!M8/'KPI (Spain)'!T8</f>
        <v>1.5</v>
      </c>
      <c r="I8" s="105">
        <f>'KPI (Spain)'!N8/'KPI (Spain)'!U8</f>
        <v>3.888888888888889</v>
      </c>
      <c r="J8" s="106"/>
    </row>
    <row r="9" spans="1:10" ht="89.25">
      <c r="A9" s="39">
        <v>7</v>
      </c>
      <c r="B9" s="19" t="s">
        <v>102</v>
      </c>
      <c r="C9" s="20" t="s">
        <v>61</v>
      </c>
      <c r="D9" s="47" t="s">
        <v>41</v>
      </c>
      <c r="E9" s="106"/>
      <c r="F9" s="106"/>
      <c r="G9" s="105">
        <f>'KPI (Spain)'!L9/'KPI (Spain)'!S9</f>
        <v>0</v>
      </c>
      <c r="H9" s="105">
        <f>'KPI (Spain)'!M9/'KPI (Spain)'!T9</f>
        <v>0.47058823529411764</v>
      </c>
      <c r="I9" s="105">
        <f>'KPI (Spain)'!N9/'KPI (Spain)'!U9</f>
        <v>0.45098039215686275</v>
      </c>
      <c r="J9" s="105">
        <f>'KPI (Spain)'!O9/'KPI (Spain)'!V9</f>
        <v>0.7529411764705882</v>
      </c>
    </row>
    <row r="10" spans="1:10" ht="102">
      <c r="A10" s="39">
        <v>8</v>
      </c>
      <c r="B10" s="19" t="s">
        <v>132</v>
      </c>
      <c r="C10" s="13" t="s">
        <v>62</v>
      </c>
      <c r="D10" s="47" t="s">
        <v>56</v>
      </c>
      <c r="E10" s="106"/>
      <c r="F10" s="106"/>
      <c r="G10" s="105">
        <f>'KPI (Spain)'!L10/'KPI (Spain)'!S10</f>
        <v>0</v>
      </c>
      <c r="H10" s="105">
        <f>'KPI (Spain)'!M10/'KPI (Spain)'!T10</f>
        <v>0.9333333333333333</v>
      </c>
      <c r="I10" s="105">
        <f>'KPI (Spain)'!N10/'KPI (Spain)'!U10</f>
        <v>0.7111111111111111</v>
      </c>
      <c r="J10" s="105">
        <f>'KPI (Spain)'!O10/'KPI (Spain)'!V10</f>
        <v>1.1866666666666668</v>
      </c>
    </row>
    <row r="11" spans="1:10" ht="38.25">
      <c r="A11" s="39">
        <v>9</v>
      </c>
      <c r="B11" s="19" t="s">
        <v>132</v>
      </c>
      <c r="C11" s="20" t="s">
        <v>61</v>
      </c>
      <c r="D11" s="47" t="s">
        <v>57</v>
      </c>
      <c r="E11" s="105">
        <f>'KPI (Spain)'!J11/'KPI (Spain)'!Q11</f>
        <v>0</v>
      </c>
      <c r="F11" s="105">
        <f>'KPI (Spain)'!K11/'KPI (Spain)'!R11</f>
        <v>0</v>
      </c>
      <c r="G11" s="105">
        <f>'KPI (Spain)'!L11/'KPI (Spain)'!S11</f>
        <v>0</v>
      </c>
      <c r="H11" s="106"/>
      <c r="I11" s="106"/>
      <c r="J11" s="106"/>
    </row>
    <row r="12" spans="1:10" ht="51">
      <c r="A12" s="39">
        <v>10</v>
      </c>
      <c r="B12" s="19" t="s">
        <v>126</v>
      </c>
      <c r="C12" s="20" t="s">
        <v>61</v>
      </c>
      <c r="D12" s="47" t="s">
        <v>58</v>
      </c>
      <c r="E12" s="106"/>
      <c r="F12" s="105">
        <f>'KPI (Spain)'!K12/'KPI (Spain)'!R12</f>
        <v>0</v>
      </c>
      <c r="G12" s="106"/>
      <c r="H12" s="106"/>
      <c r="I12" s="106"/>
      <c r="J12" s="106"/>
    </row>
    <row r="13" spans="1:10" ht="102">
      <c r="A13" s="39">
        <v>11</v>
      </c>
      <c r="B13" s="19" t="s">
        <v>133</v>
      </c>
      <c r="C13" s="20" t="s">
        <v>129</v>
      </c>
      <c r="D13" s="34" t="s">
        <v>45</v>
      </c>
      <c r="E13" s="106"/>
      <c r="F13" s="106"/>
      <c r="G13" s="106"/>
      <c r="H13" s="106"/>
      <c r="I13" s="106"/>
      <c r="J13" s="106"/>
    </row>
    <row r="14" spans="1:10" ht="89.25">
      <c r="A14" s="39">
        <v>12</v>
      </c>
      <c r="B14" s="19" t="s">
        <v>133</v>
      </c>
      <c r="C14" s="20" t="s">
        <v>129</v>
      </c>
      <c r="D14" s="34" t="s">
        <v>46</v>
      </c>
      <c r="E14" s="106"/>
      <c r="F14" s="106"/>
      <c r="G14" s="106"/>
      <c r="H14" s="106"/>
      <c r="I14" s="106"/>
      <c r="J14" s="106"/>
    </row>
    <row r="15" spans="1:10" ht="89.25">
      <c r="A15" s="39">
        <v>13</v>
      </c>
      <c r="B15" s="19" t="s">
        <v>133</v>
      </c>
      <c r="C15" s="20" t="s">
        <v>129</v>
      </c>
      <c r="D15" s="34" t="s">
        <v>47</v>
      </c>
      <c r="E15" s="106"/>
      <c r="F15" s="106"/>
      <c r="G15" s="106"/>
      <c r="H15" s="106"/>
      <c r="I15" s="106"/>
      <c r="J15" s="106"/>
    </row>
    <row r="16" spans="1:10" ht="76.5">
      <c r="A16" s="39">
        <v>14</v>
      </c>
      <c r="B16" s="19" t="s">
        <v>133</v>
      </c>
      <c r="C16" s="20" t="s">
        <v>129</v>
      </c>
      <c r="D16" s="34" t="s">
        <v>48</v>
      </c>
      <c r="E16" s="106"/>
      <c r="F16" s="106"/>
      <c r="G16" s="105">
        <f>'KPI (Spain)'!L16/'KPI (Spain)'!S16</f>
        <v>0</v>
      </c>
      <c r="H16" s="105">
        <f>'KPI (Spain)'!M16/'KPI (Spain)'!T16</f>
        <v>0</v>
      </c>
      <c r="I16" s="105">
        <f>'KPI (Spain)'!N16/'KPI (Spain)'!U16</f>
        <v>0.09</v>
      </c>
      <c r="J16" s="105">
        <f>'KPI (Spain)'!O16/'KPI (Spain)'!V16</f>
        <v>0.121</v>
      </c>
    </row>
    <row r="17" spans="1:10" ht="102">
      <c r="A17" s="39">
        <v>15</v>
      </c>
      <c r="B17" s="19" t="s">
        <v>133</v>
      </c>
      <c r="C17" s="20" t="s">
        <v>129</v>
      </c>
      <c r="D17" s="34" t="s">
        <v>49</v>
      </c>
      <c r="E17" s="106"/>
      <c r="F17" s="106"/>
      <c r="G17" s="106"/>
      <c r="H17" s="106"/>
      <c r="I17" s="106"/>
      <c r="J17" s="106"/>
    </row>
    <row r="18" spans="1:10" ht="38.25">
      <c r="A18" s="39">
        <v>16</v>
      </c>
      <c r="B18" s="19" t="s">
        <v>127</v>
      </c>
      <c r="C18" s="20" t="s">
        <v>129</v>
      </c>
      <c r="D18" s="47" t="s">
        <v>43</v>
      </c>
      <c r="E18" s="106"/>
      <c r="F18" s="106"/>
      <c r="G18" s="105">
        <f>'KPI (Spain)'!L18/'KPI (Spain)'!S18</f>
        <v>0</v>
      </c>
      <c r="H18" s="106"/>
      <c r="I18" s="106"/>
      <c r="J18" s="106"/>
    </row>
    <row r="19" spans="1:10" ht="51">
      <c r="A19" s="39">
        <v>17</v>
      </c>
      <c r="B19" s="19" t="s">
        <v>146</v>
      </c>
      <c r="C19" s="20" t="s">
        <v>62</v>
      </c>
      <c r="D19" s="63" t="s">
        <v>32</v>
      </c>
      <c r="E19" s="106"/>
      <c r="F19" s="106"/>
      <c r="G19" s="105">
        <f>'KPI (Spain)'!L19/'KPI (Spain)'!S19</f>
        <v>0</v>
      </c>
      <c r="H19" s="105">
        <f>'KPI (Spain)'!M19/'KPI (Spain)'!T19</f>
        <v>0</v>
      </c>
      <c r="I19" s="105">
        <f>'KPI (Spain)'!N19/'KPI (Spain)'!U19</f>
        <v>0</v>
      </c>
      <c r="J19" s="105">
        <f>'KPI (Spain)'!O19/'KPI (Spain)'!V19</f>
        <v>0.04053333333333333</v>
      </c>
    </row>
    <row r="20" spans="1:10" ht="25.5">
      <c r="A20" s="39">
        <v>18</v>
      </c>
      <c r="B20" s="19" t="s">
        <v>146</v>
      </c>
      <c r="C20" s="20" t="s">
        <v>62</v>
      </c>
      <c r="D20" s="63" t="s">
        <v>33</v>
      </c>
      <c r="E20" s="106"/>
      <c r="F20" s="106"/>
      <c r="G20" s="105">
        <f>'KPI (Spain)'!L20/'KPI (Spain)'!S20</f>
        <v>0</v>
      </c>
      <c r="H20" s="105">
        <f>'KPI (Spain)'!M20/'KPI (Spain)'!T20</f>
        <v>0</v>
      </c>
      <c r="I20" s="105">
        <f>'KPI (Spain)'!N20/'KPI (Spain)'!U20</f>
        <v>0</v>
      </c>
      <c r="J20" s="105">
        <f>'KPI (Spain)'!O20/'KPI (Spain)'!V20</f>
        <v>0.20266666666666666</v>
      </c>
    </row>
    <row r="21" spans="1:10" ht="38.25">
      <c r="A21" s="39">
        <v>19</v>
      </c>
      <c r="B21" s="19" t="s">
        <v>146</v>
      </c>
      <c r="C21" s="20" t="s">
        <v>61</v>
      </c>
      <c r="D21" s="63" t="s">
        <v>54</v>
      </c>
      <c r="E21" s="106"/>
      <c r="F21" s="106"/>
      <c r="G21" s="105">
        <f>'KPI (Spain)'!L21/'KPI (Spain)'!S21</f>
        <v>0</v>
      </c>
      <c r="H21" s="105">
        <f>'KPI (Spain)'!M21/'KPI (Spain)'!T21</f>
        <v>0</v>
      </c>
      <c r="I21" s="105">
        <f>'KPI (Spain)'!N21/'KPI (Spain)'!U21</f>
        <v>0</v>
      </c>
      <c r="J21" s="105">
        <f>'KPI (Spain)'!O21/'KPI (Spain)'!V21</f>
        <v>0.04</v>
      </c>
    </row>
    <row r="22" spans="1:10" ht="89.25">
      <c r="A22" s="39">
        <v>20</v>
      </c>
      <c r="B22" s="5" t="s">
        <v>147</v>
      </c>
      <c r="C22" s="20" t="s">
        <v>62</v>
      </c>
      <c r="D22" s="63" t="s">
        <v>75</v>
      </c>
      <c r="E22" s="106"/>
      <c r="F22" s="106"/>
      <c r="G22" s="105">
        <f>'KPI (Spain)'!L22/'KPI (Spain)'!S22</f>
        <v>0</v>
      </c>
      <c r="H22" s="105">
        <f>'KPI (Spain)'!M22/'KPI (Spain)'!T22</f>
        <v>0</v>
      </c>
      <c r="I22" s="105">
        <f>'KPI (Spain)'!N22/'KPI (Spain)'!U22</f>
        <v>0</v>
      </c>
      <c r="J22" s="105">
        <f>'KPI (Spain)'!O22/'KPI (Spain)'!V22</f>
        <v>6.421875830469645</v>
      </c>
    </row>
    <row r="23" spans="1:10" ht="25.5">
      <c r="A23" s="39">
        <v>21</v>
      </c>
      <c r="B23" s="19" t="s">
        <v>148</v>
      </c>
      <c r="C23" s="20" t="s">
        <v>62</v>
      </c>
      <c r="D23" s="63" t="s">
        <v>76</v>
      </c>
      <c r="E23" s="106"/>
      <c r="F23" s="106"/>
      <c r="G23" s="105">
        <f>'KPI (Spain)'!L23/'KPI (Spain)'!S23</f>
        <v>0</v>
      </c>
      <c r="H23" s="105">
        <f>'KPI (Spain)'!M23/'KPI (Spain)'!T23</f>
        <v>0</v>
      </c>
      <c r="I23" s="105">
        <f>'KPI (Spain)'!N23/'KPI (Spain)'!U23</f>
        <v>0</v>
      </c>
      <c r="J23" s="105">
        <f>'KPI (Spain)'!O23/'KPI (Spain)'!V23</f>
        <v>9.63264871200618</v>
      </c>
    </row>
    <row r="24" spans="1:10" ht="102">
      <c r="A24" s="39">
        <v>22</v>
      </c>
      <c r="B24" s="19" t="s">
        <v>148</v>
      </c>
      <c r="C24" s="20" t="s">
        <v>62</v>
      </c>
      <c r="D24" s="63" t="s">
        <v>35</v>
      </c>
      <c r="E24" s="106"/>
      <c r="F24" s="106"/>
      <c r="G24" s="105">
        <f>'KPI (Spain)'!L24/'KPI (Spain)'!S24</f>
        <v>0</v>
      </c>
      <c r="H24" s="105">
        <f>'KPI (Spain)'!M24/'KPI (Spain)'!T24</f>
        <v>0</v>
      </c>
      <c r="I24" s="105">
        <f>'KPI (Spain)'!N24/'KPI (Spain)'!U24</f>
        <v>0</v>
      </c>
      <c r="J24" s="105">
        <f>'KPI (Spain)'!O24/'KPI (Spain)'!V24</f>
        <v>12.522443325608036</v>
      </c>
    </row>
    <row r="25" spans="1:10" ht="102">
      <c r="A25" s="39">
        <v>23</v>
      </c>
      <c r="B25" s="19" t="s">
        <v>148</v>
      </c>
      <c r="C25" s="20" t="s">
        <v>62</v>
      </c>
      <c r="D25" s="63" t="s">
        <v>36</v>
      </c>
      <c r="E25" s="106"/>
      <c r="F25" s="106"/>
      <c r="G25" s="105">
        <f>'KPI (Spain)'!L25/'KPI (Spain)'!S25</f>
        <v>0</v>
      </c>
      <c r="H25" s="105">
        <f>'KPI (Spain)'!M25/'KPI (Spain)'!T25</f>
        <v>0</v>
      </c>
      <c r="I25" s="105">
        <f>'KPI (Spain)'!N25/'KPI (Spain)'!U25</f>
        <v>0</v>
      </c>
      <c r="J25" s="105">
        <f>'KPI (Spain)'!O25/'KPI (Spain)'!V25</f>
        <v>12.522723685885198</v>
      </c>
    </row>
    <row r="26" spans="1:10" ht="25.5">
      <c r="A26" s="39">
        <v>24</v>
      </c>
      <c r="B26" s="19" t="s">
        <v>148</v>
      </c>
      <c r="C26" s="20" t="s">
        <v>62</v>
      </c>
      <c r="D26" s="63" t="s">
        <v>74</v>
      </c>
      <c r="E26" s="106"/>
      <c r="F26" s="106"/>
      <c r="G26" s="105">
        <f>'KPI (Spain)'!L26/'KPI (Spain)'!S26</f>
        <v>0</v>
      </c>
      <c r="H26" s="105">
        <f>'KPI (Spain)'!M26/'KPI (Spain)'!T26</f>
        <v>0</v>
      </c>
      <c r="I26" s="105">
        <f>'KPI (Spain)'!N26/'KPI (Spain)'!U26</f>
        <v>0</v>
      </c>
      <c r="J26" s="105">
        <f>'KPI (Spain)'!O26/'KPI (Spain)'!V26</f>
        <v>1.6468</v>
      </c>
    </row>
    <row r="27" spans="1:10" ht="25.5">
      <c r="A27" s="39">
        <v>25</v>
      </c>
      <c r="B27" s="19" t="s">
        <v>148</v>
      </c>
      <c r="C27" s="20" t="s">
        <v>62</v>
      </c>
      <c r="D27" s="63" t="s">
        <v>114</v>
      </c>
      <c r="E27" s="106"/>
      <c r="F27" s="106"/>
      <c r="G27" s="105">
        <f>'KPI (Spain)'!L27/'KPI (Spain)'!S27</f>
        <v>0</v>
      </c>
      <c r="H27" s="105">
        <f>'KPI (Spain)'!M27/'KPI (Spain)'!T27</f>
        <v>0</v>
      </c>
      <c r="I27" s="105">
        <f>'KPI (Spain)'!N27/'KPI (Spain)'!U27</f>
        <v>0</v>
      </c>
      <c r="J27" s="105">
        <f>'KPI (Spain)'!O27/'KPI (Spain)'!V27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(Italy)'!L3/'KPI (Italy)'!S3</f>
        <v>0</v>
      </c>
      <c r="H3" s="105">
        <f>'KPI (Italy)'!M3/'KPI (Italy)'!T3</f>
        <v>0</v>
      </c>
      <c r="I3" s="105">
        <f>'KPI (Italy)'!N3/'KPI (Italy)'!U3</f>
        <v>0</v>
      </c>
      <c r="J3" s="105">
        <f>'KPI (Italy)'!O3/'KPI (Italy)'!V3</f>
        <v>1.7934791666666667</v>
      </c>
      <c r="M3" s="105">
        <v>0.55</v>
      </c>
    </row>
    <row r="4" spans="1:13" ht="63.75">
      <c r="A4" s="39">
        <v>2</v>
      </c>
      <c r="B4" s="19" t="s">
        <v>134</v>
      </c>
      <c r="C4" s="13" t="s">
        <v>62</v>
      </c>
      <c r="D4" s="21" t="s">
        <v>99</v>
      </c>
      <c r="E4" s="104"/>
      <c r="F4" s="104"/>
      <c r="G4" s="105">
        <f>'KPI (Italy)'!L4/'KPI (Italy)'!S4</f>
        <v>0</v>
      </c>
      <c r="H4" s="105">
        <f>'KPI (Italy)'!M4/'KPI (Italy)'!T4</f>
        <v>0</v>
      </c>
      <c r="I4" s="105">
        <f>'KPI (Italy)'!N4/'KPI (Italy)'!U4</f>
        <v>0</v>
      </c>
      <c r="J4" s="105">
        <f>'KPI (Italy)'!O4/'KPI (Italy)'!V4</f>
        <v>0.41451333333333334</v>
      </c>
      <c r="M4" s="105">
        <v>0.8</v>
      </c>
    </row>
    <row r="5" spans="1:13" ht="51">
      <c r="A5" s="39">
        <v>3</v>
      </c>
      <c r="B5" s="26" t="s">
        <v>134</v>
      </c>
      <c r="C5" s="13" t="s">
        <v>62</v>
      </c>
      <c r="D5" s="21" t="s">
        <v>39</v>
      </c>
      <c r="E5" s="104"/>
      <c r="F5" s="104"/>
      <c r="G5" s="105">
        <f>'KPI (Italy)'!L5/'KPI (Italy)'!S5</f>
        <v>0</v>
      </c>
      <c r="H5" s="105">
        <f>'KPI (Italy)'!M5/'KPI (Italy)'!T5</f>
        <v>0.0375</v>
      </c>
      <c r="I5" s="105">
        <f>'KPI (Italy)'!N5/'KPI (Italy)'!U5</f>
        <v>0.09699074074074074</v>
      </c>
      <c r="J5" s="105">
        <f>'KPI (Italy)'!O5/'KPI (Italy)'!V5</f>
        <v>0.24305555555555555</v>
      </c>
      <c r="M5" s="105">
        <v>1</v>
      </c>
    </row>
    <row r="6" spans="1:10" ht="51">
      <c r="A6" s="39">
        <v>4</v>
      </c>
      <c r="B6" s="35" t="s">
        <v>134</v>
      </c>
      <c r="C6" s="13" t="s">
        <v>62</v>
      </c>
      <c r="D6" s="37" t="s">
        <v>100</v>
      </c>
      <c r="E6" s="104"/>
      <c r="F6" s="104"/>
      <c r="G6" s="105">
        <f>'KPI (Italy)'!L6/'KPI (Italy)'!S6</f>
        <v>0</v>
      </c>
      <c r="H6" s="105">
        <f>'KPI (Italy)'!M6/'KPI (Italy)'!T6</f>
        <v>0</v>
      </c>
      <c r="I6" s="105">
        <f>'KPI (Italy)'!N6/'KPI (Italy)'!U6</f>
        <v>0.05330555555555556</v>
      </c>
      <c r="J6" s="105">
        <f>'KPI (Italy)'!O6/'KPI (Italy)'!V6</f>
        <v>0.08213333333333334</v>
      </c>
    </row>
    <row r="7" spans="1:10" ht="63.75">
      <c r="A7" s="39">
        <v>5</v>
      </c>
      <c r="B7" s="19" t="s">
        <v>134</v>
      </c>
      <c r="C7" s="20" t="s">
        <v>129</v>
      </c>
      <c r="D7" s="90" t="s">
        <v>40</v>
      </c>
      <c r="E7" s="105">
        <f>'KPI (Italy)'!J7/'KPI (Italy)'!Q7</f>
        <v>0</v>
      </c>
      <c r="F7" s="105">
        <f>'KPI (Italy)'!K7/'KPI (Italy)'!R7</f>
        <v>0</v>
      </c>
      <c r="G7" s="105">
        <f>'KPI (Italy)'!L7/'KPI (Italy)'!S7</f>
        <v>0</v>
      </c>
      <c r="H7" s="104"/>
      <c r="I7" s="104"/>
      <c r="J7" s="104"/>
    </row>
    <row r="8" spans="1:10" ht="63.75">
      <c r="A8" s="39">
        <v>6</v>
      </c>
      <c r="B8" s="19" t="s">
        <v>134</v>
      </c>
      <c r="C8" s="20" t="s">
        <v>61</v>
      </c>
      <c r="D8" s="47" t="s">
        <v>55</v>
      </c>
      <c r="E8" s="106"/>
      <c r="F8" s="106"/>
      <c r="G8" s="105">
        <f>'KPI (Italy)'!L8/'KPI (Italy)'!S8</f>
        <v>0</v>
      </c>
      <c r="H8" s="105">
        <f>'KPI (Italy)'!M8/'KPI (Italy)'!T8</f>
        <v>0</v>
      </c>
      <c r="I8" s="105">
        <f>'KPI (Italy)'!N8/'KPI (Italy)'!U8</f>
        <v>0</v>
      </c>
      <c r="J8" s="106"/>
    </row>
    <row r="9" spans="1:10" ht="89.25">
      <c r="A9" s="39">
        <v>7</v>
      </c>
      <c r="B9" s="19" t="s">
        <v>102</v>
      </c>
      <c r="C9" s="20" t="s">
        <v>61</v>
      </c>
      <c r="D9" s="47" t="s">
        <v>41</v>
      </c>
      <c r="E9" s="106"/>
      <c r="F9" s="106"/>
      <c r="G9" s="105">
        <f>'KPI (Italy)'!L9/'KPI (Italy)'!S9</f>
        <v>0</v>
      </c>
      <c r="H9" s="105">
        <f>'KPI (Italy)'!M9/'KPI (Italy)'!T9</f>
        <v>0.5882352941176471</v>
      </c>
      <c r="I9" s="105">
        <f>'KPI (Italy)'!N9/'KPI (Italy)'!U9</f>
        <v>0.45098039215686275</v>
      </c>
      <c r="J9" s="105">
        <f>'KPI (Italy)'!O9/'KPI (Italy)'!V9</f>
        <v>0.4235294117647059</v>
      </c>
    </row>
    <row r="10" spans="1:10" ht="102">
      <c r="A10" s="39">
        <v>8</v>
      </c>
      <c r="B10" s="19" t="s">
        <v>132</v>
      </c>
      <c r="C10" s="13" t="s">
        <v>62</v>
      </c>
      <c r="D10" s="47" t="s">
        <v>56</v>
      </c>
      <c r="E10" s="106"/>
      <c r="F10" s="106"/>
      <c r="G10" s="105">
        <f>'KPI (Italy)'!L10/'KPI (Italy)'!S10</f>
        <v>0</v>
      </c>
      <c r="H10" s="105">
        <f>'KPI (Italy)'!M10/'KPI (Italy)'!T10</f>
        <v>0.16666666666666666</v>
      </c>
      <c r="I10" s="105">
        <f>'KPI (Italy)'!N10/'KPI (Italy)'!U10</f>
        <v>0.18055555555555555</v>
      </c>
      <c r="J10" s="105">
        <f>'KPI (Italy)'!O10/'KPI (Italy)'!V10</f>
        <v>0.2833333333333333</v>
      </c>
    </row>
    <row r="11" spans="1:10" ht="38.25">
      <c r="A11" s="39">
        <v>9</v>
      </c>
      <c r="B11" s="19" t="s">
        <v>132</v>
      </c>
      <c r="C11" s="20" t="s">
        <v>61</v>
      </c>
      <c r="D11" s="47" t="s">
        <v>57</v>
      </c>
      <c r="E11" s="105">
        <f>'KPI (Italy)'!J11/'KPI (Italy)'!Q11</f>
        <v>0</v>
      </c>
      <c r="F11" s="105">
        <f>'KPI (Italy)'!K11/'KPI (Italy)'!R11</f>
        <v>0</v>
      </c>
      <c r="G11" s="105">
        <f>'KPI (Italy)'!L11/'KPI (Italy)'!S11</f>
        <v>0</v>
      </c>
      <c r="H11" s="106"/>
      <c r="I11" s="106"/>
      <c r="J11" s="106"/>
    </row>
    <row r="12" spans="1:10" ht="51">
      <c r="A12" s="39">
        <v>10</v>
      </c>
      <c r="B12" s="19" t="s">
        <v>126</v>
      </c>
      <c r="C12" s="20" t="s">
        <v>61</v>
      </c>
      <c r="D12" s="47" t="s">
        <v>58</v>
      </c>
      <c r="E12" s="106"/>
      <c r="F12" s="105">
        <f>'KPI (Italy)'!K12/'KPI (Italy)'!R12</f>
        <v>0</v>
      </c>
      <c r="G12" s="106"/>
      <c r="H12" s="106"/>
      <c r="I12" s="106"/>
      <c r="J12" s="106"/>
    </row>
    <row r="13" spans="1:10" ht="102">
      <c r="A13" s="39">
        <v>11</v>
      </c>
      <c r="B13" s="19" t="s">
        <v>133</v>
      </c>
      <c r="C13" s="20" t="s">
        <v>129</v>
      </c>
      <c r="D13" s="34" t="s">
        <v>45</v>
      </c>
      <c r="E13" s="106"/>
      <c r="F13" s="106"/>
      <c r="G13" s="106"/>
      <c r="H13" s="106"/>
      <c r="I13" s="106"/>
      <c r="J13" s="106"/>
    </row>
    <row r="14" spans="1:10" ht="89.25">
      <c r="A14" s="39">
        <v>12</v>
      </c>
      <c r="B14" s="19" t="s">
        <v>133</v>
      </c>
      <c r="C14" s="20" t="s">
        <v>129</v>
      </c>
      <c r="D14" s="34" t="s">
        <v>46</v>
      </c>
      <c r="E14" s="106"/>
      <c r="F14" s="106"/>
      <c r="G14" s="106"/>
      <c r="H14" s="106"/>
      <c r="I14" s="106"/>
      <c r="J14" s="106"/>
    </row>
    <row r="15" spans="1:10" ht="89.25">
      <c r="A15" s="39">
        <v>13</v>
      </c>
      <c r="B15" s="19" t="s">
        <v>133</v>
      </c>
      <c r="C15" s="20" t="s">
        <v>129</v>
      </c>
      <c r="D15" s="34" t="s">
        <v>47</v>
      </c>
      <c r="E15" s="106"/>
      <c r="F15" s="106"/>
      <c r="G15" s="106"/>
      <c r="H15" s="106"/>
      <c r="I15" s="106"/>
      <c r="J15" s="106"/>
    </row>
    <row r="16" spans="1:10" ht="76.5">
      <c r="A16" s="39">
        <v>14</v>
      </c>
      <c r="B16" s="19" t="s">
        <v>133</v>
      </c>
      <c r="C16" s="20" t="s">
        <v>129</v>
      </c>
      <c r="D16" s="34" t="s">
        <v>48</v>
      </c>
      <c r="E16" s="106"/>
      <c r="F16" s="106"/>
      <c r="G16" s="106"/>
      <c r="H16" s="106"/>
      <c r="I16" s="106"/>
      <c r="J16" s="106"/>
    </row>
    <row r="17" spans="1:10" ht="102">
      <c r="A17" s="39">
        <v>15</v>
      </c>
      <c r="B17" s="19" t="s">
        <v>133</v>
      </c>
      <c r="C17" s="20" t="s">
        <v>129</v>
      </c>
      <c r="D17" s="34" t="s">
        <v>49</v>
      </c>
      <c r="E17" s="106"/>
      <c r="F17" s="106"/>
      <c r="G17" s="106"/>
      <c r="H17" s="106"/>
      <c r="I17" s="106"/>
      <c r="J17" s="106"/>
    </row>
    <row r="18" spans="1:10" ht="38.25">
      <c r="A18" s="39">
        <v>16</v>
      </c>
      <c r="B18" s="19" t="s">
        <v>127</v>
      </c>
      <c r="C18" s="20" t="s">
        <v>129</v>
      </c>
      <c r="D18" s="47" t="s">
        <v>43</v>
      </c>
      <c r="E18" s="106"/>
      <c r="F18" s="106"/>
      <c r="G18" s="105">
        <f>'KPI (Italy)'!L18/'KPI (Italy)'!S18</f>
        <v>0</v>
      </c>
      <c r="H18" s="106"/>
      <c r="I18" s="106"/>
      <c r="J18" s="106"/>
    </row>
    <row r="19" spans="1:10" ht="51">
      <c r="A19" s="39">
        <v>17</v>
      </c>
      <c r="B19" s="19" t="s">
        <v>146</v>
      </c>
      <c r="C19" s="20" t="s">
        <v>62</v>
      </c>
      <c r="D19" s="63" t="s">
        <v>32</v>
      </c>
      <c r="E19" s="106"/>
      <c r="F19" s="106"/>
      <c r="G19" s="105">
        <f>'KPI (Italy)'!L19/'KPI (Italy)'!S19</f>
        <v>0</v>
      </c>
      <c r="H19" s="105">
        <f>'KPI (Italy)'!M19/'KPI (Italy)'!T19</f>
        <v>0</v>
      </c>
      <c r="I19" s="105">
        <f>'KPI (Italy)'!N19/'KPI (Italy)'!U19</f>
        <v>0</v>
      </c>
      <c r="J19" s="105">
        <f>'KPI (Italy)'!O19/'KPI (Italy)'!V19</f>
        <v>0.008333333333333333</v>
      </c>
    </row>
    <row r="20" spans="1:10" ht="25.5">
      <c r="A20" s="39">
        <v>18</v>
      </c>
      <c r="B20" s="19" t="s">
        <v>146</v>
      </c>
      <c r="C20" s="20" t="s">
        <v>62</v>
      </c>
      <c r="D20" s="63" t="s">
        <v>33</v>
      </c>
      <c r="E20" s="106"/>
      <c r="F20" s="106"/>
      <c r="G20" s="105">
        <f>'KPI (Italy)'!L20/'KPI (Italy)'!S20</f>
        <v>0</v>
      </c>
      <c r="H20" s="105">
        <f>'KPI (Italy)'!M20/'KPI (Italy)'!T20</f>
        <v>0</v>
      </c>
      <c r="I20" s="105">
        <f>'KPI (Italy)'!N20/'KPI (Italy)'!U20</f>
        <v>0</v>
      </c>
      <c r="J20" s="105">
        <f>'KPI (Italy)'!O20/'KPI (Italy)'!V20</f>
        <v>0.021666666666666667</v>
      </c>
    </row>
    <row r="21" spans="1:10" ht="38.25">
      <c r="A21" s="39">
        <v>19</v>
      </c>
      <c r="B21" s="19" t="s">
        <v>146</v>
      </c>
      <c r="C21" s="20" t="s">
        <v>61</v>
      </c>
      <c r="D21" s="63" t="s">
        <v>54</v>
      </c>
      <c r="E21" s="106"/>
      <c r="F21" s="106"/>
      <c r="G21" s="105">
        <f>'KPI (Italy)'!L21/'KPI (Italy)'!S21</f>
        <v>0</v>
      </c>
      <c r="H21" s="105">
        <f>'KPI (Italy)'!M21/'KPI (Italy)'!T21</f>
        <v>0</v>
      </c>
      <c r="I21" s="105">
        <f>'KPI (Italy)'!N21/'KPI (Italy)'!U21</f>
        <v>0</v>
      </c>
      <c r="J21" s="105">
        <f>'KPI (Italy)'!O21/'KPI (Italy)'!V21</f>
        <v>1</v>
      </c>
    </row>
    <row r="22" spans="1:10" ht="89.25">
      <c r="A22" s="39">
        <v>20</v>
      </c>
      <c r="B22" s="5" t="s">
        <v>147</v>
      </c>
      <c r="C22" s="20" t="s">
        <v>62</v>
      </c>
      <c r="D22" s="63" t="s">
        <v>75</v>
      </c>
      <c r="E22" s="106"/>
      <c r="F22" s="106"/>
      <c r="G22" s="105">
        <f>'KPI (Italy)'!L22/'KPI (Italy)'!S22</f>
        <v>0</v>
      </c>
      <c r="H22" s="105">
        <f>'KPI (Italy)'!M22/'KPI (Italy)'!T22</f>
        <v>0</v>
      </c>
      <c r="I22" s="105">
        <f>'KPI (Italy)'!N22/'KPI (Italy)'!U22</f>
        <v>0</v>
      </c>
      <c r="J22" s="105">
        <f>'KPI (Italy)'!O22/'KPI (Italy)'!V22</f>
        <v>2.257690721649485</v>
      </c>
    </row>
    <row r="23" spans="1:10" ht="25.5">
      <c r="A23" s="39">
        <v>21</v>
      </c>
      <c r="B23" s="19" t="s">
        <v>148</v>
      </c>
      <c r="C23" s="20" t="s">
        <v>62</v>
      </c>
      <c r="D23" s="63" t="s">
        <v>76</v>
      </c>
      <c r="E23" s="106"/>
      <c r="F23" s="106"/>
      <c r="G23" s="105">
        <f>'KPI (Italy)'!L23/'KPI (Italy)'!S23</f>
        <v>0</v>
      </c>
      <c r="H23" s="105">
        <f>'KPI (Italy)'!M23/'KPI (Italy)'!T23</f>
        <v>0</v>
      </c>
      <c r="I23" s="105">
        <f>'KPI (Italy)'!N23/'KPI (Italy)'!U23</f>
        <v>0</v>
      </c>
      <c r="J23" s="105">
        <f>'KPI (Italy)'!O23/'KPI (Italy)'!V23</f>
        <v>3.3864780628146725</v>
      </c>
    </row>
    <row r="24" spans="1:10" ht="102">
      <c r="A24" s="39">
        <v>22</v>
      </c>
      <c r="B24" s="19" t="s">
        <v>148</v>
      </c>
      <c r="C24" s="20" t="s">
        <v>62</v>
      </c>
      <c r="D24" s="63" t="s">
        <v>35</v>
      </c>
      <c r="E24" s="106"/>
      <c r="F24" s="106"/>
      <c r="G24" s="105">
        <f>'KPI (Italy)'!L24/'KPI (Italy)'!S24</f>
        <v>0</v>
      </c>
      <c r="H24" s="105">
        <f>'KPI (Italy)'!M24/'KPI (Italy)'!T24</f>
        <v>0</v>
      </c>
      <c r="I24" s="105">
        <f>'KPI (Italy)'!N24/'KPI (Italy)'!U24</f>
        <v>0</v>
      </c>
      <c r="J24" s="105">
        <f>'KPI (Italy)'!O24/'KPI (Italy)'!V24</f>
        <v>4.402421481659075</v>
      </c>
    </row>
    <row r="25" spans="1:10" ht="102">
      <c r="A25" s="39">
        <v>23</v>
      </c>
      <c r="B25" s="19" t="s">
        <v>148</v>
      </c>
      <c r="C25" s="20" t="s">
        <v>62</v>
      </c>
      <c r="D25" s="63" t="s">
        <v>36</v>
      </c>
      <c r="E25" s="106"/>
      <c r="F25" s="106"/>
      <c r="G25" s="105">
        <f>'KPI (Italy)'!L25/'KPI (Italy)'!S25</f>
        <v>0</v>
      </c>
      <c r="H25" s="105">
        <f>'KPI (Italy)'!M25/'KPI (Italy)'!T25</f>
        <v>0</v>
      </c>
      <c r="I25" s="105">
        <f>'KPI (Italy)'!N25/'KPI (Italy)'!U25</f>
        <v>0</v>
      </c>
      <c r="J25" s="105">
        <f>'KPI (Italy)'!O25/'KPI (Italy)'!V25</f>
        <v>4.402520045819015</v>
      </c>
    </row>
    <row r="26" spans="1:10" ht="25.5">
      <c r="A26" s="39">
        <v>24</v>
      </c>
      <c r="B26" s="19" t="s">
        <v>148</v>
      </c>
      <c r="C26" s="20" t="s">
        <v>62</v>
      </c>
      <c r="D26" s="63" t="s">
        <v>74</v>
      </c>
      <c r="E26" s="106"/>
      <c r="F26" s="106"/>
      <c r="G26" s="105">
        <f>'KPI (Italy)'!L26/'KPI (Italy)'!S26</f>
        <v>0</v>
      </c>
      <c r="H26" s="105">
        <f>'KPI (Italy)'!M26/'KPI (Italy)'!T26</f>
        <v>0</v>
      </c>
      <c r="I26" s="105">
        <f>'KPI (Italy)'!N26/'KPI (Italy)'!U26</f>
        <v>0</v>
      </c>
      <c r="J26" s="105">
        <f>'KPI (Italy)'!O26/'KPI (Italy)'!V26</f>
        <v>0.44279166666666664</v>
      </c>
    </row>
    <row r="27" spans="1:10" ht="25.5">
      <c r="A27" s="39">
        <v>25</v>
      </c>
      <c r="B27" s="19" t="s">
        <v>148</v>
      </c>
      <c r="C27" s="20" t="s">
        <v>62</v>
      </c>
      <c r="D27" s="63" t="s">
        <v>114</v>
      </c>
      <c r="E27" s="106"/>
      <c r="F27" s="106"/>
      <c r="G27" s="105">
        <f>'KPI (Italy)'!L27/'KPI (Italy)'!S27</f>
        <v>0</v>
      </c>
      <c r="H27" s="105">
        <f>'KPI (Italy)'!M27/'KPI (Italy)'!T27</f>
        <v>0</v>
      </c>
      <c r="I27" s="105">
        <f>'KPI (Italy)'!N27/'KPI (Italy)'!U27</f>
        <v>0</v>
      </c>
      <c r="J27" s="105">
        <f>'KPI (Italy)'!O27/'KPI (Italy)'!V27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(France)'!L3/'KPI (France)'!S3</f>
        <v>0</v>
      </c>
      <c r="H3" s="105">
        <f>'KPI (France)'!M3/'KPI (France)'!T3</f>
        <v>0</v>
      </c>
      <c r="I3" s="105">
        <f>'KPI (France)'!N3/'KPI (France)'!U3</f>
        <v>0</v>
      </c>
      <c r="J3" s="105">
        <f>'KPI (France)'!O3/'KPI (France)'!V3</f>
        <v>0.9570625</v>
      </c>
      <c r="M3" s="105">
        <v>0.55</v>
      </c>
    </row>
    <row r="4" spans="1:13" ht="63.75">
      <c r="A4" s="39">
        <v>2</v>
      </c>
      <c r="B4" s="19" t="s">
        <v>134</v>
      </c>
      <c r="C4" s="13" t="s">
        <v>62</v>
      </c>
      <c r="D4" s="21" t="s">
        <v>99</v>
      </c>
      <c r="E4" s="104"/>
      <c r="F4" s="104"/>
      <c r="G4" s="105">
        <f>'KPI (France)'!L4/'KPI (France)'!S4</f>
        <v>0</v>
      </c>
      <c r="H4" s="105">
        <f>'KPI (France)'!M4/'KPI (France)'!T4</f>
        <v>0</v>
      </c>
      <c r="I4" s="105">
        <f>'KPI (France)'!N4/'KPI (France)'!U4</f>
        <v>0</v>
      </c>
      <c r="J4" s="105">
        <f>'KPI (France)'!O4/'KPI (France)'!V4</f>
        <v>1.9934233333333333</v>
      </c>
      <c r="M4" s="105">
        <v>0.8</v>
      </c>
    </row>
    <row r="5" spans="1:13" ht="51">
      <c r="A5" s="39">
        <v>3</v>
      </c>
      <c r="B5" s="26" t="s">
        <v>134</v>
      </c>
      <c r="C5" s="13" t="s">
        <v>62</v>
      </c>
      <c r="D5" s="21" t="s">
        <v>39</v>
      </c>
      <c r="E5" s="104"/>
      <c r="F5" s="104"/>
      <c r="G5" s="105">
        <f>'KPI (France)'!L5/'KPI (France)'!S5</f>
        <v>0</v>
      </c>
      <c r="H5" s="105">
        <f>'KPI (France)'!M5/'KPI (France)'!T5</f>
        <v>0.41041666666666665</v>
      </c>
      <c r="I5" s="105">
        <f>'KPI (France)'!N5/'KPI (France)'!U5</f>
        <v>0.2548611111111111</v>
      </c>
      <c r="J5" s="105">
        <f>'KPI (France)'!O5/'KPI (France)'!V5</f>
        <v>0.27194444444444443</v>
      </c>
      <c r="M5" s="105">
        <v>1</v>
      </c>
    </row>
    <row r="6" spans="1:10" ht="51">
      <c r="A6" s="39">
        <v>4</v>
      </c>
      <c r="B6" s="35" t="s">
        <v>134</v>
      </c>
      <c r="C6" s="13" t="s">
        <v>62</v>
      </c>
      <c r="D6" s="37" t="s">
        <v>100</v>
      </c>
      <c r="E6" s="104"/>
      <c r="F6" s="104"/>
      <c r="G6" s="105">
        <f>'KPI (France)'!L6/'KPI (France)'!S6</f>
        <v>0</v>
      </c>
      <c r="H6" s="105">
        <f>'KPI (France)'!M6/'KPI (France)'!T6</f>
        <v>0</v>
      </c>
      <c r="I6" s="105">
        <f>'KPI (France)'!N6/'KPI (France)'!U6</f>
        <v>0.08613888888888889</v>
      </c>
      <c r="J6" s="105">
        <f>'KPI (France)'!O6/'KPI (France)'!V6</f>
        <v>0.10131666666666667</v>
      </c>
    </row>
    <row r="7" spans="1:10" ht="63.75">
      <c r="A7" s="39">
        <v>5</v>
      </c>
      <c r="B7" s="19" t="s">
        <v>134</v>
      </c>
      <c r="C7" s="20" t="s">
        <v>129</v>
      </c>
      <c r="D7" s="90" t="s">
        <v>40</v>
      </c>
      <c r="E7" s="105">
        <f>'KPI (France)'!J7/'KPI (France)'!Q7</f>
        <v>0</v>
      </c>
      <c r="F7" s="105">
        <f>'KPI (France)'!K7/'KPI (France)'!R7</f>
        <v>0</v>
      </c>
      <c r="G7" s="105">
        <f>'KPI (France)'!L7/'KPI (France)'!S7</f>
        <v>0</v>
      </c>
      <c r="H7" s="104"/>
      <c r="I7" s="104"/>
      <c r="J7" s="104"/>
    </row>
    <row r="8" spans="1:10" ht="63.75">
      <c r="A8" s="39">
        <v>6</v>
      </c>
      <c r="B8" s="19" t="s">
        <v>134</v>
      </c>
      <c r="C8" s="20" t="s">
        <v>61</v>
      </c>
      <c r="D8" s="47" t="s">
        <v>55</v>
      </c>
      <c r="E8" s="106"/>
      <c r="F8" s="106"/>
      <c r="G8" s="105">
        <f>'KPI (France)'!L8/'KPI (France)'!S8</f>
        <v>0</v>
      </c>
      <c r="H8" s="105">
        <f>'KPI (France)'!M8/'KPI (France)'!T8</f>
        <v>0.5</v>
      </c>
      <c r="I8" s="105">
        <f>'KPI (France)'!N8/'KPI (France)'!U8</f>
        <v>0.8888888888888888</v>
      </c>
      <c r="J8" s="106"/>
    </row>
    <row r="9" spans="1:10" ht="89.25">
      <c r="A9" s="39">
        <v>7</v>
      </c>
      <c r="B9" s="19" t="s">
        <v>102</v>
      </c>
      <c r="C9" s="20" t="s">
        <v>61</v>
      </c>
      <c r="D9" s="47" t="s">
        <v>41</v>
      </c>
      <c r="E9" s="106"/>
      <c r="F9" s="106"/>
      <c r="G9" s="105">
        <f>'KPI (France)'!L9/'KPI (France)'!S9</f>
        <v>0</v>
      </c>
      <c r="H9" s="105">
        <f>'KPI (France)'!M9/'KPI (France)'!T9</f>
        <v>2</v>
      </c>
      <c r="I9" s="105">
        <f>'KPI (France)'!N9/'KPI (France)'!U9</f>
        <v>0.9803921568627451</v>
      </c>
      <c r="J9" s="105">
        <f>'KPI (France)'!O9/'KPI (France)'!V9</f>
        <v>0.9411764705882353</v>
      </c>
    </row>
    <row r="10" spans="1:10" ht="102">
      <c r="A10" s="39">
        <v>8</v>
      </c>
      <c r="B10" s="19" t="s">
        <v>132</v>
      </c>
      <c r="C10" s="13" t="s">
        <v>62</v>
      </c>
      <c r="D10" s="47" t="s">
        <v>56</v>
      </c>
      <c r="E10" s="106"/>
      <c r="F10" s="106"/>
      <c r="G10" s="105">
        <f>'KPI (France)'!L10/'KPI (France)'!S10</f>
        <v>0</v>
      </c>
      <c r="H10" s="105">
        <f>'KPI (France)'!M10/'KPI (France)'!T10</f>
        <v>0.4166666666666667</v>
      </c>
      <c r="I10" s="105">
        <f>'KPI (France)'!N10/'KPI (France)'!U10</f>
        <v>0.1527777777777778</v>
      </c>
      <c r="J10" s="105">
        <f>'KPI (France)'!O10/'KPI (France)'!V10</f>
        <v>0.35833333333333334</v>
      </c>
    </row>
    <row r="11" spans="1:10" ht="38.25">
      <c r="A11" s="39">
        <v>9</v>
      </c>
      <c r="B11" s="19" t="s">
        <v>132</v>
      </c>
      <c r="C11" s="20" t="s">
        <v>61</v>
      </c>
      <c r="D11" s="47" t="s">
        <v>57</v>
      </c>
      <c r="E11" s="105">
        <f>'KPI (France)'!J11/'KPI (France)'!Q11</f>
        <v>0</v>
      </c>
      <c r="F11" s="105">
        <f>'KPI (France)'!K11/'KPI (France)'!R11</f>
        <v>0</v>
      </c>
      <c r="G11" s="105">
        <f>'KPI (France)'!L11/'KPI (France)'!S11</f>
        <v>0</v>
      </c>
      <c r="H11" s="106"/>
      <c r="I11" s="106"/>
      <c r="J11" s="106"/>
    </row>
    <row r="12" spans="1:10" ht="51">
      <c r="A12" s="39">
        <v>10</v>
      </c>
      <c r="B12" s="19" t="s">
        <v>126</v>
      </c>
      <c r="C12" s="20" t="s">
        <v>61</v>
      </c>
      <c r="D12" s="47" t="s">
        <v>58</v>
      </c>
      <c r="E12" s="106"/>
      <c r="F12" s="105">
        <f>'KPI (France)'!K12/'KPI (France)'!R12</f>
        <v>0</v>
      </c>
      <c r="G12" s="106"/>
      <c r="H12" s="106"/>
      <c r="I12" s="106"/>
      <c r="J12" s="106"/>
    </row>
    <row r="13" spans="1:10" ht="102">
      <c r="A13" s="39">
        <v>11</v>
      </c>
      <c r="B13" s="19" t="s">
        <v>133</v>
      </c>
      <c r="C13" s="20" t="s">
        <v>129</v>
      </c>
      <c r="D13" s="34" t="s">
        <v>45</v>
      </c>
      <c r="E13" s="106"/>
      <c r="F13" s="106"/>
      <c r="G13" s="106"/>
      <c r="H13" s="106"/>
      <c r="I13" s="106"/>
      <c r="J13" s="106"/>
    </row>
    <row r="14" spans="1:10" ht="89.25">
      <c r="A14" s="39">
        <v>12</v>
      </c>
      <c r="B14" s="19" t="s">
        <v>133</v>
      </c>
      <c r="C14" s="20" t="s">
        <v>129</v>
      </c>
      <c r="D14" s="34" t="s">
        <v>46</v>
      </c>
      <c r="E14" s="106"/>
      <c r="F14" s="106"/>
      <c r="G14" s="105">
        <f>'KPI (France)'!L14/'KPI (France)'!S14</f>
        <v>0</v>
      </c>
      <c r="H14" s="105">
        <f>'KPI (France)'!M14/'KPI (France)'!T14</f>
        <v>0</v>
      </c>
      <c r="I14" s="105">
        <f>'KPI (France)'!N14/'KPI (France)'!U14</f>
        <v>0</v>
      </c>
      <c r="J14" s="105">
        <f>'KPI (France)'!O14/'KPI (France)'!V14</f>
        <v>0.248</v>
      </c>
    </row>
    <row r="15" spans="1:10" ht="89.25">
      <c r="A15" s="39">
        <v>13</v>
      </c>
      <c r="B15" s="19" t="s">
        <v>133</v>
      </c>
      <c r="C15" s="20" t="s">
        <v>129</v>
      </c>
      <c r="D15" s="34" t="s">
        <v>47</v>
      </c>
      <c r="E15" s="106"/>
      <c r="F15" s="106"/>
      <c r="G15" s="106"/>
      <c r="H15" s="106"/>
      <c r="I15" s="106"/>
      <c r="J15" s="106"/>
    </row>
    <row r="16" spans="1:10" ht="76.5">
      <c r="A16" s="39">
        <v>14</v>
      </c>
      <c r="B16" s="19" t="s">
        <v>133</v>
      </c>
      <c r="C16" s="20" t="s">
        <v>129</v>
      </c>
      <c r="D16" s="34" t="s">
        <v>48</v>
      </c>
      <c r="E16" s="106"/>
      <c r="F16" s="106"/>
      <c r="G16" s="106"/>
      <c r="H16" s="106"/>
      <c r="I16" s="106"/>
      <c r="J16" s="106"/>
    </row>
    <row r="17" spans="1:10" ht="102">
      <c r="A17" s="39">
        <v>15</v>
      </c>
      <c r="B17" s="19" t="s">
        <v>133</v>
      </c>
      <c r="C17" s="20" t="s">
        <v>129</v>
      </c>
      <c r="D17" s="34" t="s">
        <v>49</v>
      </c>
      <c r="E17" s="106"/>
      <c r="F17" s="106"/>
      <c r="G17" s="106"/>
      <c r="H17" s="106"/>
      <c r="I17" s="106"/>
      <c r="J17" s="106"/>
    </row>
    <row r="18" spans="1:10" ht="38.25">
      <c r="A18" s="39">
        <v>16</v>
      </c>
      <c r="B18" s="19" t="s">
        <v>127</v>
      </c>
      <c r="C18" s="20" t="s">
        <v>129</v>
      </c>
      <c r="D18" s="47" t="s">
        <v>43</v>
      </c>
      <c r="E18" s="106"/>
      <c r="F18" s="106"/>
      <c r="G18" s="105">
        <f>'KPI (France)'!L18/'KPI (France)'!S18</f>
        <v>0</v>
      </c>
      <c r="H18" s="106"/>
      <c r="I18" s="106"/>
      <c r="J18" s="106"/>
    </row>
    <row r="19" spans="1:10" ht="51">
      <c r="A19" s="39">
        <v>17</v>
      </c>
      <c r="B19" s="19" t="s">
        <v>146</v>
      </c>
      <c r="C19" s="20" t="s">
        <v>62</v>
      </c>
      <c r="D19" s="63" t="s">
        <v>32</v>
      </c>
      <c r="E19" s="106"/>
      <c r="F19" s="106"/>
      <c r="G19" s="105">
        <f>'KPI (France)'!L19/'KPI (France)'!S19</f>
        <v>0</v>
      </c>
      <c r="H19" s="105">
        <f>'KPI (France)'!M19/'KPI (France)'!T19</f>
        <v>0</v>
      </c>
      <c r="I19" s="105">
        <f>'KPI (France)'!N19/'KPI (France)'!U19</f>
        <v>0</v>
      </c>
      <c r="J19" s="105">
        <f>'KPI (France)'!O19/'KPI (France)'!V19</f>
        <v>0</v>
      </c>
    </row>
    <row r="20" spans="1:10" ht="25.5">
      <c r="A20" s="39">
        <v>18</v>
      </c>
      <c r="B20" s="19" t="s">
        <v>146</v>
      </c>
      <c r="C20" s="20" t="s">
        <v>62</v>
      </c>
      <c r="D20" s="63" t="s">
        <v>33</v>
      </c>
      <c r="E20" s="106"/>
      <c r="F20" s="106"/>
      <c r="G20" s="105">
        <f>'KPI (France)'!L20/'KPI (France)'!S20</f>
        <v>0</v>
      </c>
      <c r="H20" s="105">
        <f>'KPI (France)'!M20/'KPI (France)'!T20</f>
        <v>0</v>
      </c>
      <c r="I20" s="105">
        <f>'KPI (France)'!N20/'KPI (France)'!U20</f>
        <v>0</v>
      </c>
      <c r="J20" s="105">
        <f>'KPI (France)'!O20/'KPI (France)'!V20</f>
        <v>0</v>
      </c>
    </row>
    <row r="21" spans="1:10" ht="38.25">
      <c r="A21" s="39">
        <v>19</v>
      </c>
      <c r="B21" s="19" t="s">
        <v>146</v>
      </c>
      <c r="C21" s="20" t="s">
        <v>61</v>
      </c>
      <c r="D21" s="63" t="s">
        <v>54</v>
      </c>
      <c r="E21" s="106"/>
      <c r="F21" s="106"/>
      <c r="G21" s="105">
        <f>'KPI (France)'!L21/'KPI (France)'!S21</f>
        <v>0</v>
      </c>
      <c r="H21" s="105">
        <f>'KPI (France)'!M21/'KPI (France)'!T21</f>
        <v>0</v>
      </c>
      <c r="I21" s="105">
        <f>'KPI (France)'!N21/'KPI (France)'!U21</f>
        <v>0</v>
      </c>
      <c r="J21" s="105">
        <f>'KPI (France)'!O21/'KPI (France)'!V21</f>
        <v>0</v>
      </c>
    </row>
    <row r="22" spans="1:10" ht="89.25">
      <c r="A22" s="39">
        <v>20</v>
      </c>
      <c r="B22" s="5" t="s">
        <v>147</v>
      </c>
      <c r="C22" s="20" t="s">
        <v>62</v>
      </c>
      <c r="D22" s="63" t="s">
        <v>75</v>
      </c>
      <c r="E22" s="106"/>
      <c r="F22" s="106"/>
      <c r="G22" s="105">
        <f>'KPI (France)'!L22/'KPI (France)'!S22</f>
        <v>0</v>
      </c>
      <c r="H22" s="105">
        <f>'KPI (France)'!M22/'KPI (France)'!T22</f>
        <v>0</v>
      </c>
      <c r="I22" s="105">
        <f>'KPI (France)'!N22/'KPI (France)'!U22</f>
        <v>0</v>
      </c>
      <c r="J22" s="105">
        <f>'KPI (France)'!O22/'KPI (France)'!V22</f>
        <v>5.01709049255441</v>
      </c>
    </row>
    <row r="23" spans="1:10" ht="25.5">
      <c r="A23" s="39">
        <v>21</v>
      </c>
      <c r="B23" s="19" t="s">
        <v>148</v>
      </c>
      <c r="C23" s="20" t="s">
        <v>62</v>
      </c>
      <c r="D23" s="63" t="s">
        <v>76</v>
      </c>
      <c r="E23" s="106"/>
      <c r="F23" s="106"/>
      <c r="G23" s="105">
        <f>'KPI (France)'!L23/'KPI (France)'!S23</f>
        <v>0</v>
      </c>
      <c r="H23" s="105">
        <f>'KPI (France)'!M23/'KPI (France)'!T23</f>
        <v>0</v>
      </c>
      <c r="I23" s="105">
        <f>'KPI (France)'!N23/'KPI (France)'!U23</f>
        <v>0</v>
      </c>
      <c r="J23" s="105">
        <f>'KPI (France)'!O23/'KPI (France)'!V23</f>
        <v>7.525506806254827</v>
      </c>
    </row>
    <row r="24" spans="1:10" ht="102">
      <c r="A24" s="39">
        <v>22</v>
      </c>
      <c r="B24" s="19" t="s">
        <v>148</v>
      </c>
      <c r="C24" s="20" t="s">
        <v>62</v>
      </c>
      <c r="D24" s="63" t="s">
        <v>35</v>
      </c>
      <c r="E24" s="106"/>
      <c r="F24" s="106"/>
      <c r="G24" s="105">
        <f>'KPI (France)'!L24/'KPI (France)'!S24</f>
        <v>0</v>
      </c>
      <c r="H24" s="105">
        <f>'KPI (France)'!M24/'KPI (France)'!T24</f>
        <v>0</v>
      </c>
      <c r="I24" s="105">
        <f>'KPI (France)'!N24/'KPI (France)'!U24</f>
        <v>0</v>
      </c>
      <c r="J24" s="105">
        <f>'KPI (France)'!O24/'KPI (France)'!V24</f>
        <v>9.783158848131277</v>
      </c>
    </row>
    <row r="25" spans="1:10" ht="102">
      <c r="A25" s="39">
        <v>23</v>
      </c>
      <c r="B25" s="19" t="s">
        <v>148</v>
      </c>
      <c r="C25" s="20" t="s">
        <v>62</v>
      </c>
      <c r="D25" s="63" t="s">
        <v>36</v>
      </c>
      <c r="E25" s="106"/>
      <c r="F25" s="106"/>
      <c r="G25" s="105">
        <f>'KPI (France)'!L25/'KPI (France)'!S25</f>
        <v>0</v>
      </c>
      <c r="H25" s="105">
        <f>'KPI (France)'!M25/'KPI (France)'!T25</f>
        <v>0</v>
      </c>
      <c r="I25" s="105">
        <f>'KPI (France)'!N25/'KPI (France)'!U25</f>
        <v>0</v>
      </c>
      <c r="J25" s="105">
        <f>'KPI (France)'!O25/'KPI (France)'!V25</f>
        <v>9.783377879597811</v>
      </c>
    </row>
    <row r="26" spans="1:10" ht="25.5">
      <c r="A26" s="39">
        <v>24</v>
      </c>
      <c r="B26" s="19" t="s">
        <v>148</v>
      </c>
      <c r="C26" s="20" t="s">
        <v>62</v>
      </c>
      <c r="D26" s="63" t="s">
        <v>74</v>
      </c>
      <c r="E26" s="106"/>
      <c r="F26" s="106"/>
      <c r="G26" s="105">
        <f>'KPI (France)'!L26/'KPI (France)'!S26</f>
        <v>0</v>
      </c>
      <c r="H26" s="105">
        <f>'KPI (France)'!M26/'KPI (France)'!T26</f>
        <v>0</v>
      </c>
      <c r="I26" s="105">
        <f>'KPI (France)'!N26/'KPI (France)'!U26</f>
        <v>0</v>
      </c>
      <c r="J26" s="105">
        <f>'KPI (France)'!O26/'KPI (France)'!V26</f>
        <v>0.5925</v>
      </c>
    </row>
    <row r="27" spans="1:10" ht="25.5">
      <c r="A27" s="39">
        <v>25</v>
      </c>
      <c r="B27" s="19" t="s">
        <v>148</v>
      </c>
      <c r="C27" s="20" t="s">
        <v>62</v>
      </c>
      <c r="D27" s="63" t="s">
        <v>114</v>
      </c>
      <c r="E27" s="106"/>
      <c r="F27" s="106"/>
      <c r="G27" s="105">
        <f>'KPI (France)'!L27/'KPI (France)'!S27</f>
        <v>0</v>
      </c>
      <c r="H27" s="105">
        <f>'KPI (France)'!M27/'KPI (France)'!T27</f>
        <v>0</v>
      </c>
      <c r="I27" s="105">
        <f>'KPI (France)'!N27/'KPI (France)'!U27</f>
        <v>0</v>
      </c>
      <c r="J27" s="105">
        <f>'KPI (France)'!O27/'KPI (France)'!V27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12"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(Germany)'!L3/'KPI (Germany)'!S3</f>
        <v>0</v>
      </c>
      <c r="H3" s="105">
        <f>'KPI (Germany)'!M3/'KPI (Germany)'!T3</f>
        <v>1.25</v>
      </c>
      <c r="I3" s="105">
        <f>'KPI (Germany)'!N3/'KPI (Germany)'!U3</f>
        <v>0.8333333333333334</v>
      </c>
      <c r="J3" s="105">
        <f>'KPI (Germany)'!O3/'KPI (Germany)'!V3</f>
        <v>3.7510208333333335</v>
      </c>
      <c r="M3" s="105">
        <v>0.55</v>
      </c>
    </row>
    <row r="4" spans="1:13" ht="63.75">
      <c r="A4" s="39">
        <v>2</v>
      </c>
      <c r="B4" s="19" t="s">
        <v>134</v>
      </c>
      <c r="C4" s="13" t="s">
        <v>62</v>
      </c>
      <c r="D4" s="21" t="s">
        <v>99</v>
      </c>
      <c r="E4" s="104"/>
      <c r="F4" s="104"/>
      <c r="G4" s="105">
        <f>'KPI (Germany)'!L4/'KPI (Germany)'!S4</f>
        <v>0</v>
      </c>
      <c r="H4" s="105">
        <f>'KPI (Germany)'!M4/'KPI (Germany)'!T4</f>
        <v>0.20833333333333334</v>
      </c>
      <c r="I4" s="105">
        <f>'KPI (Germany)'!N4/'KPI (Germany)'!U4</f>
        <v>0.10416666666666667</v>
      </c>
      <c r="J4" s="105">
        <f>'KPI (Germany)'!O4/'KPI (Germany)'!V4</f>
        <v>0.8633066666666667</v>
      </c>
      <c r="M4" s="105">
        <v>0.8</v>
      </c>
    </row>
    <row r="5" spans="1:13" ht="51">
      <c r="A5" s="39">
        <v>3</v>
      </c>
      <c r="B5" s="26" t="s">
        <v>134</v>
      </c>
      <c r="C5" s="13" t="s">
        <v>62</v>
      </c>
      <c r="D5" s="21" t="s">
        <v>39</v>
      </c>
      <c r="E5" s="104"/>
      <c r="F5" s="104"/>
      <c r="G5" s="105">
        <f>'KPI (Germany)'!L5/'KPI (Germany)'!S5</f>
        <v>0</v>
      </c>
      <c r="H5" s="105">
        <f>'KPI (Germany)'!M5/'KPI (Germany)'!T5</f>
        <v>0.03611111111111111</v>
      </c>
      <c r="I5" s="105">
        <f>'KPI (Germany)'!N5/'KPI (Germany)'!U5</f>
        <v>0.03587962962962963</v>
      </c>
      <c r="J5" s="105">
        <f>'KPI (Germany)'!O5/'KPI (Germany)'!V5</f>
        <v>0.03333333333333333</v>
      </c>
      <c r="M5" s="105">
        <v>1</v>
      </c>
    </row>
    <row r="6" spans="1:10" ht="51">
      <c r="A6" s="39">
        <v>4</v>
      </c>
      <c r="B6" s="35" t="s">
        <v>134</v>
      </c>
      <c r="C6" s="13" t="s">
        <v>62</v>
      </c>
      <c r="D6" s="37" t="s">
        <v>100</v>
      </c>
      <c r="E6" s="104"/>
      <c r="F6" s="104"/>
      <c r="G6" s="105">
        <f>'KPI (Germany)'!L6/'KPI (Germany)'!S6</f>
        <v>0</v>
      </c>
      <c r="H6" s="105">
        <f>'KPI (Germany)'!M6/'KPI (Germany)'!T6</f>
        <v>0</v>
      </c>
      <c r="I6" s="105">
        <f>'KPI (Germany)'!N6/'KPI (Germany)'!U6</f>
        <v>0.013305555555555555</v>
      </c>
      <c r="J6" s="105">
        <f>'KPI (Germany)'!O6/'KPI (Germany)'!V6</f>
        <v>0.00825</v>
      </c>
    </row>
    <row r="7" spans="1:10" ht="63.75">
      <c r="A7" s="39">
        <v>5</v>
      </c>
      <c r="B7" s="19" t="s">
        <v>134</v>
      </c>
      <c r="C7" s="20" t="s">
        <v>129</v>
      </c>
      <c r="D7" s="90" t="s">
        <v>40</v>
      </c>
      <c r="E7" s="105">
        <f>'KPI (Germany)'!J7/'KPI (Germany)'!Q7</f>
        <v>0</v>
      </c>
      <c r="F7" s="105">
        <f>'KPI (Germany)'!K7/'KPI (Germany)'!R7</f>
        <v>0</v>
      </c>
      <c r="G7" s="105">
        <f>'KPI (Germany)'!L7/'KPI (Germany)'!S7</f>
        <v>1</v>
      </c>
      <c r="H7" s="104"/>
      <c r="I7" s="104"/>
      <c r="J7" s="104"/>
    </row>
    <row r="8" spans="1:10" ht="63.75">
      <c r="A8" s="39">
        <v>6</v>
      </c>
      <c r="B8" s="19" t="s">
        <v>134</v>
      </c>
      <c r="C8" s="20" t="s">
        <v>61</v>
      </c>
      <c r="D8" s="47" t="s">
        <v>55</v>
      </c>
      <c r="E8" s="106"/>
      <c r="F8" s="106"/>
      <c r="G8" s="105">
        <f>'KPI (Germany)'!L8/'KPI (Germany)'!S8</f>
        <v>0</v>
      </c>
      <c r="H8" s="105">
        <f>'KPI (Germany)'!M8/'KPI (Germany)'!T8</f>
        <v>0</v>
      </c>
      <c r="I8" s="105">
        <f>'KPI (Germany)'!N8/'KPI (Germany)'!U8</f>
        <v>0.6666666666666666</v>
      </c>
      <c r="J8" s="106"/>
    </row>
    <row r="9" spans="1:10" ht="89.25">
      <c r="A9" s="39">
        <v>7</v>
      </c>
      <c r="B9" s="19" t="s">
        <v>102</v>
      </c>
      <c r="C9" s="20" t="s">
        <v>61</v>
      </c>
      <c r="D9" s="47" t="s">
        <v>41</v>
      </c>
      <c r="E9" s="106"/>
      <c r="F9" s="106"/>
      <c r="G9" s="105">
        <f>'KPI (Germany)'!L9/'KPI (Germany)'!S9</f>
        <v>0</v>
      </c>
      <c r="H9" s="105">
        <f>'KPI (Germany)'!M9/'KPI (Germany)'!T9</f>
        <v>0.35294117647058826</v>
      </c>
      <c r="I9" s="105">
        <f>'KPI (Germany)'!N9/'KPI (Germany)'!U9</f>
        <v>0.47058823529411764</v>
      </c>
      <c r="J9" s="105">
        <f>'KPI (Germany)'!O9/'KPI (Germany)'!V9</f>
        <v>0.9647058823529412</v>
      </c>
    </row>
    <row r="10" spans="1:10" ht="102">
      <c r="A10" s="39">
        <v>8</v>
      </c>
      <c r="B10" s="19" t="s">
        <v>132</v>
      </c>
      <c r="C10" s="13" t="s">
        <v>62</v>
      </c>
      <c r="D10" s="47" t="s">
        <v>56</v>
      </c>
      <c r="E10" s="106"/>
      <c r="F10" s="106"/>
      <c r="G10" s="105">
        <f>'KPI (Germany)'!L10/'KPI (Germany)'!S10</f>
        <v>0</v>
      </c>
      <c r="H10" s="105">
        <f>'KPI (Germany)'!M10/'KPI (Germany)'!T10</f>
        <v>0.041666666666666664</v>
      </c>
      <c r="I10" s="105">
        <f>'KPI (Germany)'!N10/'KPI (Germany)'!U10</f>
        <v>0.013888888888888888</v>
      </c>
      <c r="J10" s="105">
        <f>'KPI (Germany)'!O10/'KPI (Germany)'!V10</f>
        <v>0.008333333333333333</v>
      </c>
    </row>
    <row r="11" spans="1:10" ht="38.25">
      <c r="A11" s="39">
        <v>9</v>
      </c>
      <c r="B11" s="19" t="s">
        <v>132</v>
      </c>
      <c r="C11" s="20" t="s">
        <v>61</v>
      </c>
      <c r="D11" s="47" t="s">
        <v>57</v>
      </c>
      <c r="E11" s="105">
        <f>'KPI (Germany)'!J11/'KPI (Germany)'!Q11</f>
        <v>0</v>
      </c>
      <c r="F11" s="105">
        <f>'KPI (Germany)'!K11/'KPI (Germany)'!R11</f>
        <v>0</v>
      </c>
      <c r="G11" s="105">
        <f>'KPI (Germany)'!L11/'KPI (Germany)'!S11</f>
        <v>1</v>
      </c>
      <c r="H11" s="106"/>
      <c r="I11" s="106"/>
      <c r="J11" s="106"/>
    </row>
    <row r="12" spans="1:10" ht="51">
      <c r="A12" s="39">
        <v>10</v>
      </c>
      <c r="B12" s="19" t="s">
        <v>126</v>
      </c>
      <c r="C12" s="20" t="s">
        <v>61</v>
      </c>
      <c r="D12" s="47" t="s">
        <v>58</v>
      </c>
      <c r="E12" s="106"/>
      <c r="F12" s="105">
        <f>'KPI (Germany)'!K12/'KPI (Germany)'!R12</f>
        <v>0</v>
      </c>
      <c r="G12" s="106"/>
      <c r="H12" s="106"/>
      <c r="I12" s="106"/>
      <c r="J12" s="106"/>
    </row>
    <row r="13" spans="1:10" ht="102">
      <c r="A13" s="39">
        <v>11</v>
      </c>
      <c r="B13" s="19" t="s">
        <v>133</v>
      </c>
      <c r="C13" s="20" t="s">
        <v>129</v>
      </c>
      <c r="D13" s="34" t="s">
        <v>45</v>
      </c>
      <c r="E13" s="106"/>
      <c r="F13" s="106"/>
      <c r="G13" s="105">
        <f>'KPI (Germany)'!L13/'KPI (Germany)'!S13</f>
        <v>0</v>
      </c>
      <c r="H13" s="105">
        <f>'KPI (Germany)'!M13/'KPI (Germany)'!T13</f>
        <v>0</v>
      </c>
      <c r="I13" s="105">
        <f>'KPI (Germany)'!N13/'KPI (Germany)'!U13</f>
        <v>0</v>
      </c>
      <c r="J13" s="105">
        <f>'KPI (Germany)'!O13/'KPI (Germany)'!V13</f>
        <v>0.012</v>
      </c>
    </row>
    <row r="14" spans="1:10" ht="89.25">
      <c r="A14" s="39">
        <v>12</v>
      </c>
      <c r="B14" s="19" t="s">
        <v>133</v>
      </c>
      <c r="C14" s="20" t="s">
        <v>129</v>
      </c>
      <c r="D14" s="34" t="s">
        <v>46</v>
      </c>
      <c r="E14" s="106"/>
      <c r="F14" s="106"/>
      <c r="G14" s="106"/>
      <c r="H14" s="106"/>
      <c r="I14" s="106"/>
      <c r="J14" s="106"/>
    </row>
    <row r="15" spans="1:10" ht="89.25">
      <c r="A15" s="39">
        <v>13</v>
      </c>
      <c r="B15" s="19" t="s">
        <v>133</v>
      </c>
      <c r="C15" s="20" t="s">
        <v>129</v>
      </c>
      <c r="D15" s="34" t="s">
        <v>47</v>
      </c>
      <c r="E15" s="106"/>
      <c r="F15" s="106"/>
      <c r="G15" s="106"/>
      <c r="H15" s="106"/>
      <c r="I15" s="106"/>
      <c r="J15" s="106"/>
    </row>
    <row r="16" spans="1:10" ht="76.5">
      <c r="A16" s="39">
        <v>14</v>
      </c>
      <c r="B16" s="19" t="s">
        <v>133</v>
      </c>
      <c r="C16" s="20" t="s">
        <v>129</v>
      </c>
      <c r="D16" s="34" t="s">
        <v>48</v>
      </c>
      <c r="E16" s="106"/>
      <c r="F16" s="106"/>
      <c r="G16" s="106"/>
      <c r="H16" s="106"/>
      <c r="I16" s="106"/>
      <c r="J16" s="106"/>
    </row>
    <row r="17" spans="1:10" ht="102">
      <c r="A17" s="39">
        <v>15</v>
      </c>
      <c r="B17" s="19" t="s">
        <v>133</v>
      </c>
      <c r="C17" s="20" t="s">
        <v>129</v>
      </c>
      <c r="D17" s="34" t="s">
        <v>49</v>
      </c>
      <c r="E17" s="106"/>
      <c r="F17" s="106"/>
      <c r="G17" s="106"/>
      <c r="H17" s="106"/>
      <c r="I17" s="106"/>
      <c r="J17" s="106"/>
    </row>
    <row r="18" spans="1:10" ht="38.25">
      <c r="A18" s="39">
        <v>16</v>
      </c>
      <c r="B18" s="19" t="s">
        <v>127</v>
      </c>
      <c r="C18" s="20" t="s">
        <v>129</v>
      </c>
      <c r="D18" s="47" t="s">
        <v>43</v>
      </c>
      <c r="E18" s="106"/>
      <c r="F18" s="106"/>
      <c r="G18" s="105">
        <f>'KPI (Germany)'!L18/'KPI (Germany)'!S18</f>
        <v>1</v>
      </c>
      <c r="H18" s="106"/>
      <c r="I18" s="106"/>
      <c r="J18" s="106"/>
    </row>
    <row r="19" spans="1:10" ht="51">
      <c r="A19" s="39">
        <v>17</v>
      </c>
      <c r="B19" s="19" t="s">
        <v>146</v>
      </c>
      <c r="C19" s="20" t="s">
        <v>62</v>
      </c>
      <c r="D19" s="63" t="s">
        <v>32</v>
      </c>
      <c r="E19" s="106"/>
      <c r="F19" s="106"/>
      <c r="G19" s="105">
        <f>'KPI (Germany)'!L19/'KPI (Germany)'!S19</f>
        <v>0</v>
      </c>
      <c r="H19" s="105">
        <f>'KPI (Germany)'!M19/'KPI (Germany)'!T19</f>
        <v>0</v>
      </c>
      <c r="I19" s="105">
        <f>'KPI (Germany)'!N19/'KPI (Germany)'!U19</f>
        <v>0</v>
      </c>
      <c r="J19" s="105">
        <f>'KPI (Germany)'!O19/'KPI (Germany)'!V19</f>
        <v>0</v>
      </c>
    </row>
    <row r="20" spans="1:10" ht="25.5">
      <c r="A20" s="39">
        <v>18</v>
      </c>
      <c r="B20" s="19" t="s">
        <v>146</v>
      </c>
      <c r="C20" s="20" t="s">
        <v>62</v>
      </c>
      <c r="D20" s="63" t="s">
        <v>33</v>
      </c>
      <c r="E20" s="106"/>
      <c r="F20" s="106"/>
      <c r="G20" s="105">
        <f>'KPI (Germany)'!L20/'KPI (Germany)'!S20</f>
        <v>0</v>
      </c>
      <c r="H20" s="105">
        <f>'KPI (Germany)'!M20/'KPI (Germany)'!T20</f>
        <v>0</v>
      </c>
      <c r="I20" s="105">
        <f>'KPI (Germany)'!N20/'KPI (Germany)'!U20</f>
        <v>0</v>
      </c>
      <c r="J20" s="105">
        <f>'KPI (Germany)'!O20/'KPI (Germany)'!V20</f>
        <v>0</v>
      </c>
    </row>
    <row r="21" spans="1:10" ht="38.25">
      <c r="A21" s="39">
        <v>19</v>
      </c>
      <c r="B21" s="19" t="s">
        <v>146</v>
      </c>
      <c r="C21" s="20" t="s">
        <v>61</v>
      </c>
      <c r="D21" s="63" t="s">
        <v>54</v>
      </c>
      <c r="E21" s="106"/>
      <c r="F21" s="106"/>
      <c r="G21" s="105">
        <f>'KPI (Germany)'!L21/'KPI (Germany)'!S21</f>
        <v>0</v>
      </c>
      <c r="H21" s="105">
        <f>'KPI (Germany)'!M21/'KPI (Germany)'!T21</f>
        <v>0</v>
      </c>
      <c r="I21" s="105">
        <f>'KPI (Germany)'!N21/'KPI (Germany)'!U21</f>
        <v>0</v>
      </c>
      <c r="J21" s="105">
        <f>'KPI (Germany)'!O21/'KPI (Germany)'!V21</f>
        <v>0</v>
      </c>
    </row>
    <row r="22" spans="1:10" ht="89.25">
      <c r="A22" s="39">
        <v>20</v>
      </c>
      <c r="B22" s="5" t="s">
        <v>147</v>
      </c>
      <c r="C22" s="20" t="s">
        <v>62</v>
      </c>
      <c r="D22" s="63" t="s">
        <v>75</v>
      </c>
      <c r="E22" s="106"/>
      <c r="F22" s="106"/>
      <c r="G22" s="105">
        <f>'KPI (Germany)'!L22/'KPI (Germany)'!S22</f>
        <v>0</v>
      </c>
      <c r="H22" s="105">
        <f>'KPI (Germany)'!M22/'KPI (Germany)'!T22</f>
        <v>0</v>
      </c>
      <c r="I22" s="105">
        <f>'KPI (Germany)'!N22/'KPI (Germany)'!U22</f>
        <v>0</v>
      </c>
      <c r="J22" s="105">
        <f>'KPI (Germany)'!O22/'KPI (Germany)'!V22</f>
        <v>5.14251775486827</v>
      </c>
    </row>
    <row r="23" spans="1:10" ht="25.5">
      <c r="A23" s="39">
        <v>21</v>
      </c>
      <c r="B23" s="19" t="s">
        <v>148</v>
      </c>
      <c r="C23" s="20" t="s">
        <v>62</v>
      </c>
      <c r="D23" s="63" t="s">
        <v>76</v>
      </c>
      <c r="E23" s="106"/>
      <c r="F23" s="106"/>
      <c r="G23" s="105">
        <f>'KPI (Germany)'!L23/'KPI (Germany)'!S23</f>
        <v>0</v>
      </c>
      <c r="H23" s="105">
        <f>'KPI (Germany)'!M23/'KPI (Germany)'!T23</f>
        <v>0</v>
      </c>
      <c r="I23" s="105">
        <f>'KPI (Germany)'!N23/'KPI (Germany)'!U23</f>
        <v>0</v>
      </c>
      <c r="J23" s="105">
        <f>'KPI (Germany)'!O23/'KPI (Germany)'!V23</f>
        <v>7.713644476411199</v>
      </c>
    </row>
    <row r="24" spans="1:10" ht="102">
      <c r="A24" s="39">
        <v>22</v>
      </c>
      <c r="B24" s="19" t="s">
        <v>148</v>
      </c>
      <c r="C24" s="20" t="s">
        <v>62</v>
      </c>
      <c r="D24" s="63" t="s">
        <v>35</v>
      </c>
      <c r="E24" s="106"/>
      <c r="F24" s="106"/>
      <c r="G24" s="105">
        <f>'KPI (Germany)'!L24/'KPI (Germany)'!S24</f>
        <v>0</v>
      </c>
      <c r="H24" s="105">
        <f>'KPI (Germany)'!M24/'KPI (Germany)'!T24</f>
        <v>0</v>
      </c>
      <c r="I24" s="105">
        <f>'KPI (Germany)'!N24/'KPI (Germany)'!U24</f>
        <v>0</v>
      </c>
      <c r="J24" s="105">
        <f>'KPI (Germany)'!O24/'KPI (Germany)'!V24</f>
        <v>10.02773781933456</v>
      </c>
    </row>
    <row r="25" spans="1:10" ht="102">
      <c r="A25" s="39">
        <v>23</v>
      </c>
      <c r="B25" s="19" t="s">
        <v>148</v>
      </c>
      <c r="C25" s="20" t="s">
        <v>62</v>
      </c>
      <c r="D25" s="63" t="s">
        <v>36</v>
      </c>
      <c r="E25" s="106"/>
      <c r="F25" s="106"/>
      <c r="G25" s="105">
        <f>'KPI (Germany)'!L25/'KPI (Germany)'!S25</f>
        <v>0</v>
      </c>
      <c r="H25" s="105">
        <f>'KPI (Germany)'!M25/'KPI (Germany)'!T25</f>
        <v>0</v>
      </c>
      <c r="I25" s="105">
        <f>'KPI (Germany)'!N25/'KPI (Germany)'!U25</f>
        <v>0</v>
      </c>
      <c r="J25" s="105">
        <f>'KPI (Germany)'!O25/'KPI (Germany)'!V25</f>
        <v>10.027962326587756</v>
      </c>
    </row>
    <row r="26" spans="1:10" ht="25.5">
      <c r="A26" s="39">
        <v>24</v>
      </c>
      <c r="B26" s="19" t="s">
        <v>148</v>
      </c>
      <c r="C26" s="20" t="s">
        <v>62</v>
      </c>
      <c r="D26" s="63" t="s">
        <v>74</v>
      </c>
      <c r="E26" s="106"/>
      <c r="F26" s="106"/>
      <c r="G26" s="105">
        <f>'KPI (Germany)'!L26/'KPI (Germany)'!S26</f>
        <v>0</v>
      </c>
      <c r="H26" s="105">
        <f>'KPI (Germany)'!M26/'KPI (Germany)'!T26</f>
        <v>0</v>
      </c>
      <c r="I26" s="105">
        <f>'KPI (Germany)'!N26/'KPI (Germany)'!U26</f>
        <v>0</v>
      </c>
      <c r="J26" s="105">
        <f>'KPI (Germany)'!O26/'KPI (Germany)'!V26</f>
        <v>0.05391666666666667</v>
      </c>
    </row>
    <row r="27" spans="1:10" ht="25.5">
      <c r="A27" s="39">
        <v>25</v>
      </c>
      <c r="B27" s="19" t="s">
        <v>148</v>
      </c>
      <c r="C27" s="20" t="s">
        <v>62</v>
      </c>
      <c r="D27" s="63" t="s">
        <v>114</v>
      </c>
      <c r="E27" s="106"/>
      <c r="F27" s="106"/>
      <c r="G27" s="105">
        <f>'KPI (Germany)'!L27/'KPI (Germany)'!S27</f>
        <v>0</v>
      </c>
      <c r="H27" s="105">
        <f>'KPI (Germany)'!M27/'KPI (Germany)'!T27</f>
        <v>0</v>
      </c>
      <c r="I27" s="105">
        <f>'KPI (Germany)'!N27/'KPI (Germany)'!U27</f>
        <v>0</v>
      </c>
      <c r="J27" s="105">
        <f>'KPI (Germany)'!O27/'KPI (Germany)'!V27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(Lithuania)'!L3/'KPI (Lithuania)'!S3</f>
        <v>0</v>
      </c>
      <c r="H3" s="105">
        <f>'KPI (Lithuania)'!M3/'KPI (Lithuania)'!T3</f>
        <v>0</v>
      </c>
      <c r="I3" s="105">
        <f>'KPI (Lithuania)'!N3/'KPI (Lithuania)'!U3</f>
        <v>0</v>
      </c>
      <c r="J3" s="105">
        <f>'KPI (Lithuania)'!O3/'KPI (Lithuania)'!V3</f>
        <v>1.3983</v>
      </c>
      <c r="M3" s="105">
        <v>0.55</v>
      </c>
    </row>
    <row r="4" spans="1:13" ht="63.75">
      <c r="A4" s="39">
        <v>2</v>
      </c>
      <c r="B4" s="19" t="s">
        <v>134</v>
      </c>
      <c r="C4" s="13" t="s">
        <v>62</v>
      </c>
      <c r="D4" s="21" t="s">
        <v>99</v>
      </c>
      <c r="E4" s="104"/>
      <c r="F4" s="104"/>
      <c r="G4" s="105">
        <f>'KPI (Lithuania)'!L4/'KPI (Lithuania)'!S4</f>
        <v>0</v>
      </c>
      <c r="H4" s="105">
        <f>'KPI (Lithuania)'!M4/'KPI (Lithuania)'!T4</f>
        <v>0</v>
      </c>
      <c r="I4" s="105">
        <f>'KPI (Lithuania)'!N4/'KPI (Lithuania)'!U4</f>
        <v>0</v>
      </c>
      <c r="J4" s="105">
        <f>'KPI (Lithuania)'!O4/'KPI (Lithuania)'!V4</f>
        <v>3.534168</v>
      </c>
      <c r="M4" s="105">
        <v>0.8</v>
      </c>
    </row>
    <row r="5" spans="1:13" ht="51">
      <c r="A5" s="39">
        <v>3</v>
      </c>
      <c r="B5" s="26" t="s">
        <v>134</v>
      </c>
      <c r="C5" s="13" t="s">
        <v>62</v>
      </c>
      <c r="D5" s="21" t="s">
        <v>39</v>
      </c>
      <c r="E5" s="104"/>
      <c r="F5" s="104"/>
      <c r="G5" s="105">
        <f>'KPI (Lithuania)'!L5/'KPI (Lithuania)'!S5</f>
        <v>0</v>
      </c>
      <c r="H5" s="105">
        <f>'KPI (Lithuania)'!M5/'KPI (Lithuania)'!T5</f>
        <v>0.2</v>
      </c>
      <c r="I5" s="105">
        <f>'KPI (Lithuania)'!N5/'KPI (Lithuania)'!U5</f>
        <v>0.20666666666666667</v>
      </c>
      <c r="J5" s="105">
        <f>'KPI (Lithuania)'!O5/'KPI (Lithuania)'!V5</f>
        <v>1.0013333333333334</v>
      </c>
      <c r="M5" s="105">
        <v>1</v>
      </c>
    </row>
    <row r="6" spans="1:10" ht="51">
      <c r="A6" s="39">
        <v>4</v>
      </c>
      <c r="B6" s="35" t="s">
        <v>134</v>
      </c>
      <c r="C6" s="13" t="s">
        <v>62</v>
      </c>
      <c r="D6" s="37" t="s">
        <v>100</v>
      </c>
      <c r="E6" s="104"/>
      <c r="F6" s="104"/>
      <c r="G6" s="105">
        <f>'KPI (Lithuania)'!L6/'KPI (Lithuania)'!S6</f>
        <v>0</v>
      </c>
      <c r="H6" s="105">
        <f>'KPI (Lithuania)'!M6/'KPI (Lithuania)'!T6</f>
        <v>0</v>
      </c>
      <c r="I6" s="105">
        <f>'KPI (Lithuania)'!N6/'KPI (Lithuania)'!U6</f>
        <v>0.055733333333333336</v>
      </c>
      <c r="J6" s="105">
        <f>'KPI (Lithuania)'!O6/'KPI (Lithuania)'!V6</f>
        <v>0.31856</v>
      </c>
    </row>
    <row r="7" spans="1:10" ht="63.75">
      <c r="A7" s="39">
        <v>5</v>
      </c>
      <c r="B7" s="19" t="s">
        <v>134</v>
      </c>
      <c r="C7" s="20" t="s">
        <v>129</v>
      </c>
      <c r="D7" s="90" t="s">
        <v>40</v>
      </c>
      <c r="E7" s="105" t="e">
        <f>'KPI (Lithuania)'!J7/'KPI (Lithuania)'!Q7</f>
        <v>#DIV/0!</v>
      </c>
      <c r="F7" s="105" t="e">
        <f>'KPI (Lithuania)'!K7/'KPI (Lithuania)'!R7</f>
        <v>#DIV/0!</v>
      </c>
      <c r="G7" s="105">
        <f>'KPI (Lithuania)'!L7/'KPI (Lithuania)'!S7</f>
        <v>0</v>
      </c>
      <c r="H7" s="104"/>
      <c r="I7" s="104"/>
      <c r="J7" s="104"/>
    </row>
    <row r="8" spans="1:10" ht="63.75">
      <c r="A8" s="39">
        <v>6</v>
      </c>
      <c r="B8" s="19" t="s">
        <v>134</v>
      </c>
      <c r="C8" s="20" t="s">
        <v>61</v>
      </c>
      <c r="D8" s="47" t="s">
        <v>55</v>
      </c>
      <c r="E8" s="106"/>
      <c r="F8" s="106"/>
      <c r="G8" s="105">
        <f>'KPI (Lithuania)'!L8/'KPI (Lithuania)'!S8</f>
        <v>7.5</v>
      </c>
      <c r="H8" s="105">
        <f>'KPI (Lithuania)'!M8/'KPI (Lithuania)'!T8</f>
        <v>3.75</v>
      </c>
      <c r="I8" s="105">
        <f>'KPI (Lithuania)'!N8/'KPI (Lithuania)'!U8</f>
        <v>1.6666666666666667</v>
      </c>
      <c r="J8" s="106"/>
    </row>
    <row r="9" spans="1:10" ht="89.25">
      <c r="A9" s="39">
        <v>7</v>
      </c>
      <c r="B9" s="19" t="s">
        <v>102</v>
      </c>
      <c r="C9" s="20" t="s">
        <v>61</v>
      </c>
      <c r="D9" s="47" t="s">
        <v>41</v>
      </c>
      <c r="E9" s="106"/>
      <c r="F9" s="106"/>
      <c r="G9" s="105">
        <f>'KPI (Lithuania)'!L9/'KPI (Lithuania)'!S9</f>
        <v>0</v>
      </c>
      <c r="H9" s="105">
        <f>'KPI (Lithuania)'!M9/'KPI (Lithuania)'!T9</f>
        <v>0.4117647058823529</v>
      </c>
      <c r="I9" s="105">
        <f>'KPI (Lithuania)'!N9/'KPI (Lithuania)'!U9</f>
        <v>1</v>
      </c>
      <c r="J9" s="105">
        <f>'KPI (Lithuania)'!O9/'KPI (Lithuania)'!V9</f>
        <v>0.9882352941176471</v>
      </c>
    </row>
    <row r="10" spans="1:10" ht="102">
      <c r="A10" s="39">
        <v>8</v>
      </c>
      <c r="B10" s="19" t="s">
        <v>132</v>
      </c>
      <c r="C10" s="13" t="s">
        <v>62</v>
      </c>
      <c r="D10" s="47" t="s">
        <v>56</v>
      </c>
      <c r="E10" s="106"/>
      <c r="F10" s="106"/>
      <c r="G10" s="105">
        <f>'KPI (Lithuania)'!L10/'KPI (Lithuania)'!S10</f>
        <v>0</v>
      </c>
      <c r="H10" s="105">
        <f>'KPI (Lithuania)'!M10/'KPI (Lithuania)'!T10</f>
        <v>1.4</v>
      </c>
      <c r="I10" s="105">
        <f>'KPI (Lithuania)'!N10/'KPI (Lithuania)'!U10</f>
        <v>1.6</v>
      </c>
      <c r="J10" s="105">
        <f>'KPI (Lithuania)'!O10/'KPI (Lithuania)'!V10</f>
        <v>1.56</v>
      </c>
    </row>
    <row r="11" spans="1:10" ht="38.25">
      <c r="A11" s="39">
        <v>9</v>
      </c>
      <c r="B11" s="19" t="s">
        <v>132</v>
      </c>
      <c r="C11" s="20" t="s">
        <v>61</v>
      </c>
      <c r="D11" s="47" t="s">
        <v>57</v>
      </c>
      <c r="E11" s="105" t="e">
        <f>'KPI (Lithuania)'!J11/'KPI (Lithuania)'!Q11</f>
        <v>#DIV/0!</v>
      </c>
      <c r="F11" s="105" t="e">
        <f>'KPI (Lithuania)'!K11/'KPI (Lithuania)'!R11</f>
        <v>#DIV/0!</v>
      </c>
      <c r="G11" s="105">
        <f>'KPI (Lithuania)'!L11/'KPI (Lithuania)'!S11</f>
        <v>0.6</v>
      </c>
      <c r="H11" s="106"/>
      <c r="I11" s="106"/>
      <c r="J11" s="106"/>
    </row>
    <row r="12" spans="1:10" ht="51">
      <c r="A12" s="39">
        <v>10</v>
      </c>
      <c r="B12" s="19" t="s">
        <v>126</v>
      </c>
      <c r="C12" s="20" t="s">
        <v>61</v>
      </c>
      <c r="D12" s="47" t="s">
        <v>58</v>
      </c>
      <c r="E12" s="106"/>
      <c r="F12" s="105" t="e">
        <f>'KPI (Lithuania)'!K12/'KPI (Lithuania)'!R12</f>
        <v>#DIV/0!</v>
      </c>
      <c r="G12" s="106"/>
      <c r="H12" s="106"/>
      <c r="I12" s="106"/>
      <c r="J12" s="106"/>
    </row>
    <row r="13" spans="1:10" ht="102">
      <c r="A13" s="39">
        <v>11</v>
      </c>
      <c r="B13" s="19" t="s">
        <v>133</v>
      </c>
      <c r="C13" s="20" t="s">
        <v>129</v>
      </c>
      <c r="D13" s="34" t="s">
        <v>45</v>
      </c>
      <c r="E13" s="106"/>
      <c r="F13" s="106"/>
      <c r="G13" s="106"/>
      <c r="H13" s="106"/>
      <c r="I13" s="106"/>
      <c r="J13" s="106"/>
    </row>
    <row r="14" spans="1:10" ht="89.25">
      <c r="A14" s="39">
        <v>12</v>
      </c>
      <c r="B14" s="19" t="s">
        <v>133</v>
      </c>
      <c r="C14" s="20" t="s">
        <v>129</v>
      </c>
      <c r="D14" s="34" t="s">
        <v>46</v>
      </c>
      <c r="E14" s="106"/>
      <c r="F14" s="106"/>
      <c r="G14" s="106"/>
      <c r="H14" s="106"/>
      <c r="I14" s="106"/>
      <c r="J14" s="106"/>
    </row>
    <row r="15" spans="1:10" ht="89.25">
      <c r="A15" s="39">
        <v>13</v>
      </c>
      <c r="B15" s="19" t="s">
        <v>133</v>
      </c>
      <c r="C15" s="20" t="s">
        <v>129</v>
      </c>
      <c r="D15" s="34" t="s">
        <v>47</v>
      </c>
      <c r="E15" s="106"/>
      <c r="F15" s="106"/>
      <c r="G15" s="106"/>
      <c r="H15" s="106"/>
      <c r="I15" s="106"/>
      <c r="J15" s="106"/>
    </row>
    <row r="16" spans="1:10" ht="76.5">
      <c r="A16" s="39">
        <v>14</v>
      </c>
      <c r="B16" s="19" t="s">
        <v>133</v>
      </c>
      <c r="C16" s="20" t="s">
        <v>129</v>
      </c>
      <c r="D16" s="34" t="s">
        <v>48</v>
      </c>
      <c r="E16" s="106"/>
      <c r="F16" s="106"/>
      <c r="G16" s="106"/>
      <c r="H16" s="106"/>
      <c r="I16" s="106"/>
      <c r="J16" s="106"/>
    </row>
    <row r="17" spans="1:10" ht="102">
      <c r="A17" s="39">
        <v>15</v>
      </c>
      <c r="B17" s="19" t="s">
        <v>133</v>
      </c>
      <c r="C17" s="20" t="s">
        <v>129</v>
      </c>
      <c r="D17" s="34" t="s">
        <v>49</v>
      </c>
      <c r="E17" s="106"/>
      <c r="F17" s="106"/>
      <c r="G17" s="105">
        <f>'KPI (Lithuania)'!L17/'KPI (Lithuania)'!S17</f>
        <v>0</v>
      </c>
      <c r="H17" s="105">
        <f>'KPI (Lithuania)'!M17/'KPI (Lithuania)'!T17</f>
        <v>0.14</v>
      </c>
      <c r="I17" s="105">
        <f>'KPI (Lithuania)'!N17/'KPI (Lithuania)'!U17</f>
        <v>0.056666666666666664</v>
      </c>
      <c r="J17" s="105">
        <f>'KPI (Lithuania)'!O17/'KPI (Lithuania)'!V17</f>
        <v>0.04</v>
      </c>
    </row>
    <row r="18" spans="1:10" ht="38.25">
      <c r="A18" s="39">
        <v>16</v>
      </c>
      <c r="B18" s="19" t="s">
        <v>127</v>
      </c>
      <c r="C18" s="20" t="s">
        <v>129</v>
      </c>
      <c r="D18" s="47" t="s">
        <v>43</v>
      </c>
      <c r="E18" s="106"/>
      <c r="F18" s="106"/>
      <c r="G18" s="105">
        <f>'KPI (Lithuania)'!L18/'KPI (Lithuania)'!S18</f>
        <v>1.6666666666666667</v>
      </c>
      <c r="H18" s="106"/>
      <c r="I18" s="106"/>
      <c r="J18" s="106"/>
    </row>
    <row r="19" spans="1:10" ht="51">
      <c r="A19" s="39">
        <v>17</v>
      </c>
      <c r="B19" s="19" t="s">
        <v>146</v>
      </c>
      <c r="C19" s="20" t="s">
        <v>62</v>
      </c>
      <c r="D19" s="63" t="s">
        <v>32</v>
      </c>
      <c r="E19" s="106"/>
      <c r="F19" s="106"/>
      <c r="G19" s="105">
        <f>'KPI (Lithuania)'!L19/'KPI (Lithuania)'!S19</f>
        <v>0</v>
      </c>
      <c r="H19" s="105">
        <f>'KPI (Lithuania)'!M19/'KPI (Lithuania)'!T19</f>
        <v>0</v>
      </c>
      <c r="I19" s="105">
        <f>'KPI (Lithuania)'!N19/'KPI (Lithuania)'!U19</f>
        <v>0</v>
      </c>
      <c r="J19" s="105">
        <f>'KPI (Lithuania)'!O19/'KPI (Lithuania)'!V19</f>
        <v>0</v>
      </c>
    </row>
    <row r="20" spans="1:10" ht="25.5">
      <c r="A20" s="39">
        <v>18</v>
      </c>
      <c r="B20" s="19" t="s">
        <v>146</v>
      </c>
      <c r="C20" s="20" t="s">
        <v>62</v>
      </c>
      <c r="D20" s="63" t="s">
        <v>33</v>
      </c>
      <c r="E20" s="106"/>
      <c r="F20" s="106"/>
      <c r="G20" s="105">
        <f>'KPI (Lithuania)'!L20/'KPI (Lithuania)'!S20</f>
        <v>0</v>
      </c>
      <c r="H20" s="105">
        <f>'KPI (Lithuania)'!M20/'KPI (Lithuania)'!T20</f>
        <v>0</v>
      </c>
      <c r="I20" s="105">
        <f>'KPI (Lithuania)'!N20/'KPI (Lithuania)'!U20</f>
        <v>0</v>
      </c>
      <c r="J20" s="105">
        <f>'KPI (Lithuania)'!O20/'KPI (Lithuania)'!V20</f>
        <v>0</v>
      </c>
    </row>
    <row r="21" spans="1:10" ht="38.25">
      <c r="A21" s="39">
        <v>19</v>
      </c>
      <c r="B21" s="19" t="s">
        <v>146</v>
      </c>
      <c r="C21" s="20" t="s">
        <v>61</v>
      </c>
      <c r="D21" s="63" t="s">
        <v>54</v>
      </c>
      <c r="E21" s="106"/>
      <c r="F21" s="106"/>
      <c r="G21" s="105">
        <f>'KPI (Lithuania)'!L21/'KPI (Lithuania)'!S21</f>
        <v>0</v>
      </c>
      <c r="H21" s="105">
        <f>'KPI (Lithuania)'!M21/'KPI (Lithuania)'!T21</f>
        <v>0</v>
      </c>
      <c r="I21" s="105">
        <f>'KPI (Lithuania)'!N21/'KPI (Lithuania)'!U21</f>
        <v>0</v>
      </c>
      <c r="J21" s="105">
        <f>'KPI (Lithuania)'!O21/'KPI (Lithuania)'!V21</f>
        <v>1</v>
      </c>
    </row>
    <row r="22" spans="1:10" ht="89.25">
      <c r="A22" s="39">
        <v>20</v>
      </c>
      <c r="B22" s="5" t="s">
        <v>147</v>
      </c>
      <c r="C22" s="20" t="s">
        <v>62</v>
      </c>
      <c r="D22" s="63" t="s">
        <v>75</v>
      </c>
      <c r="E22" s="106"/>
      <c r="F22" s="106"/>
      <c r="G22" s="105">
        <f>'KPI (Lithuania)'!L22/'KPI (Lithuania)'!S22</f>
        <v>0</v>
      </c>
      <c r="H22" s="105">
        <f>'KPI (Lithuania)'!M22/'KPI (Lithuania)'!T22</f>
        <v>0</v>
      </c>
      <c r="I22" s="105">
        <f>'KPI (Lithuania)'!N22/'KPI (Lithuania)'!U22</f>
        <v>0</v>
      </c>
      <c r="J22" s="105">
        <f>'KPI (Lithuania)'!O22/'KPI (Lithuania)'!V22</f>
        <v>25.28613608247423</v>
      </c>
    </row>
    <row r="23" spans="1:10" ht="25.5">
      <c r="A23" s="39">
        <v>21</v>
      </c>
      <c r="B23" s="19" t="s">
        <v>148</v>
      </c>
      <c r="C23" s="20" t="s">
        <v>62</v>
      </c>
      <c r="D23" s="63" t="s">
        <v>76</v>
      </c>
      <c r="E23" s="106"/>
      <c r="F23" s="106"/>
      <c r="G23" s="105">
        <f>'KPI (Lithuania)'!L23/'KPI (Lithuania)'!S23</f>
        <v>0</v>
      </c>
      <c r="H23" s="105">
        <f>'KPI (Lithuania)'!M23/'KPI (Lithuania)'!T23</f>
        <v>0</v>
      </c>
      <c r="I23" s="105">
        <f>'KPI (Lithuania)'!N23/'KPI (Lithuania)'!U23</f>
        <v>0</v>
      </c>
      <c r="J23" s="105">
        <f>'KPI (Lithuania)'!O23/'KPI (Lithuania)'!V23</f>
        <v>37.92855430352433</v>
      </c>
    </row>
    <row r="24" spans="1:10" ht="102">
      <c r="A24" s="39">
        <v>22</v>
      </c>
      <c r="B24" s="19" t="s">
        <v>148</v>
      </c>
      <c r="C24" s="20" t="s">
        <v>62</v>
      </c>
      <c r="D24" s="63" t="s">
        <v>35</v>
      </c>
      <c r="E24" s="106"/>
      <c r="F24" s="106"/>
      <c r="G24" s="105">
        <f>'KPI (Lithuania)'!L24/'KPI (Lithuania)'!S24</f>
        <v>0</v>
      </c>
      <c r="H24" s="105">
        <f>'KPI (Lithuania)'!M24/'KPI (Lithuania)'!T24</f>
        <v>0</v>
      </c>
      <c r="I24" s="105">
        <f>'KPI (Lithuania)'!N24/'KPI (Lithuania)'!U24</f>
        <v>0</v>
      </c>
      <c r="J24" s="105">
        <f>'KPI (Lithuania)'!O24/'KPI (Lithuania)'!V24</f>
        <v>49.30712059458164</v>
      </c>
    </row>
    <row r="25" spans="1:10" ht="102">
      <c r="A25" s="39">
        <v>23</v>
      </c>
      <c r="B25" s="19" t="s">
        <v>148</v>
      </c>
      <c r="C25" s="20" t="s">
        <v>62</v>
      </c>
      <c r="D25" s="63" t="s">
        <v>36</v>
      </c>
      <c r="E25" s="106"/>
      <c r="F25" s="106"/>
      <c r="G25" s="105">
        <f>'KPI (Lithuania)'!L25/'KPI (Lithuania)'!S25</f>
        <v>0</v>
      </c>
      <c r="H25" s="105">
        <f>'KPI (Lithuania)'!M25/'KPI (Lithuania)'!T25</f>
        <v>0</v>
      </c>
      <c r="I25" s="105">
        <f>'KPI (Lithuania)'!N25/'KPI (Lithuania)'!U25</f>
        <v>0</v>
      </c>
      <c r="J25" s="105">
        <f>'KPI (Lithuania)'!O25/'KPI (Lithuania)'!V25</f>
        <v>49.308224513172966</v>
      </c>
    </row>
    <row r="26" spans="1:10" ht="25.5">
      <c r="A26" s="39">
        <v>24</v>
      </c>
      <c r="B26" s="19" t="s">
        <v>148</v>
      </c>
      <c r="C26" s="20" t="s">
        <v>62</v>
      </c>
      <c r="D26" s="63" t="s">
        <v>74</v>
      </c>
      <c r="E26" s="106"/>
      <c r="F26" s="106"/>
      <c r="G26" s="105">
        <f>'KPI (Lithuania)'!L26/'KPI (Lithuania)'!S26</f>
        <v>0</v>
      </c>
      <c r="H26" s="105">
        <f>'KPI (Lithuania)'!M26/'KPI (Lithuania)'!T26</f>
        <v>0</v>
      </c>
      <c r="I26" s="105">
        <f>'KPI (Lithuania)'!N26/'KPI (Lithuania)'!U26</f>
        <v>0</v>
      </c>
      <c r="J26" s="105">
        <f>'KPI (Lithuania)'!O26/'KPI (Lithuania)'!V26</f>
        <v>4.6836</v>
      </c>
    </row>
    <row r="27" spans="1:10" ht="25.5">
      <c r="A27" s="39">
        <v>25</v>
      </c>
      <c r="B27" s="19" t="s">
        <v>148</v>
      </c>
      <c r="C27" s="20" t="s">
        <v>62</v>
      </c>
      <c r="D27" s="63" t="s">
        <v>114</v>
      </c>
      <c r="E27" s="106"/>
      <c r="F27" s="106"/>
      <c r="G27" s="105">
        <f>'KPI (Lithuania)'!L27/'KPI (Lithuania)'!S27</f>
        <v>0</v>
      </c>
      <c r="H27" s="105">
        <f>'KPI (Lithuania)'!M27/'KPI (Lithuania)'!T27</f>
        <v>0</v>
      </c>
      <c r="I27" s="105">
        <f>'KPI (Lithuania)'!N27/'KPI (Lithuania)'!U27</f>
        <v>0</v>
      </c>
      <c r="J27" s="105">
        <f>'KPI (Lithuania)'!O27/'KPI (Lithuania)'!V27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249"/>
  <sheetViews>
    <sheetView zoomScalePageLayoutView="0" workbookViewId="0" topLeftCell="A1">
      <pane ySplit="2" topLeftCell="A3"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customWidth="1"/>
    <col min="4" max="4" width="38.140625" style="2" customWidth="1"/>
    <col min="5" max="10" width="10.140625" style="6" customWidth="1"/>
    <col min="11" max="11" width="23.7109375" style="0" customWidth="1"/>
  </cols>
  <sheetData>
    <row r="1" spans="1:10" s="45" customFormat="1" ht="15.75" thickBot="1">
      <c r="A1" s="40"/>
      <c r="B1" s="41"/>
      <c r="C1" s="41"/>
      <c r="D1" s="41"/>
      <c r="E1" s="42"/>
      <c r="F1" s="43"/>
      <c r="G1" s="46" t="s">
        <v>7</v>
      </c>
      <c r="H1" s="43"/>
      <c r="I1" s="43"/>
      <c r="J1" s="44"/>
    </row>
    <row r="2" spans="1:13" s="1" customFormat="1" ht="60" customHeight="1" thickTop="1">
      <c r="A2" s="48" t="s">
        <v>104</v>
      </c>
      <c r="B2" s="49" t="s">
        <v>101</v>
      </c>
      <c r="C2" s="50" t="s">
        <v>140</v>
      </c>
      <c r="D2" s="51" t="s">
        <v>125</v>
      </c>
      <c r="E2" s="9" t="s">
        <v>85</v>
      </c>
      <c r="F2" s="9" t="s">
        <v>86</v>
      </c>
      <c r="G2" s="9" t="s">
        <v>87</v>
      </c>
      <c r="H2" s="9" t="s">
        <v>88</v>
      </c>
      <c r="I2" s="9" t="s">
        <v>89</v>
      </c>
      <c r="J2" s="9" t="s">
        <v>90</v>
      </c>
      <c r="M2" s="9" t="s">
        <v>9</v>
      </c>
    </row>
    <row r="3" spans="1:13" ht="63.75">
      <c r="A3" s="39">
        <v>1</v>
      </c>
      <c r="B3" s="12" t="s">
        <v>97</v>
      </c>
      <c r="C3" s="13" t="s">
        <v>62</v>
      </c>
      <c r="D3" s="14" t="s">
        <v>98</v>
      </c>
      <c r="E3" s="104"/>
      <c r="F3" s="104"/>
      <c r="G3" s="105">
        <f>'KPI (Romania)'!L3/'KPI (Romania)'!S3</f>
        <v>0</v>
      </c>
      <c r="H3" s="105">
        <f>'KPI (Romania)'!M3/'KPI (Romania)'!T3</f>
        <v>0</v>
      </c>
      <c r="I3" s="105">
        <f>'KPI (Romania)'!N3/'KPI (Romania)'!U3</f>
        <v>0</v>
      </c>
      <c r="J3" s="105">
        <f>'KPI (Romania)'!O3/'KPI (Romania)'!V3</f>
        <v>8.125</v>
      </c>
      <c r="M3" s="105">
        <v>0.55</v>
      </c>
    </row>
    <row r="4" spans="1:13" ht="63.75">
      <c r="A4" s="39">
        <v>2</v>
      </c>
      <c r="B4" s="19" t="s">
        <v>134</v>
      </c>
      <c r="C4" s="13" t="s">
        <v>62</v>
      </c>
      <c r="D4" s="21" t="s">
        <v>99</v>
      </c>
      <c r="E4" s="104"/>
      <c r="F4" s="104"/>
      <c r="G4" s="105">
        <f>'KPI (Romania)'!L4/'KPI (Romania)'!S4</f>
        <v>0</v>
      </c>
      <c r="H4" s="105">
        <f>'KPI (Romania)'!M4/'KPI (Romania)'!T4</f>
        <v>0</v>
      </c>
      <c r="I4" s="105">
        <f>'KPI (Romania)'!N4/'KPI (Romania)'!U4</f>
        <v>0</v>
      </c>
      <c r="J4" s="105">
        <f>'KPI (Romania)'!O4/'KPI (Romania)'!V4</f>
        <v>4.8805</v>
      </c>
      <c r="M4" s="105">
        <v>0.8</v>
      </c>
    </row>
    <row r="5" spans="1:13" ht="51">
      <c r="A5" s="39">
        <v>3</v>
      </c>
      <c r="B5" s="26" t="s">
        <v>134</v>
      </c>
      <c r="C5" s="13" t="s">
        <v>62</v>
      </c>
      <c r="D5" s="21" t="s">
        <v>39</v>
      </c>
      <c r="E5" s="104"/>
      <c r="F5" s="104"/>
      <c r="G5" s="105">
        <f>'KPI (Romania)'!L5/'KPI (Romania)'!S5</f>
        <v>0</v>
      </c>
      <c r="H5" s="105">
        <f>'KPI (Romania)'!M5/'KPI (Romania)'!T5</f>
        <v>0.12916666666666668</v>
      </c>
      <c r="I5" s="105">
        <f>'KPI (Romania)'!N5/'KPI (Romania)'!U5</f>
        <v>0.08472222222222223</v>
      </c>
      <c r="J5" s="105">
        <f>'KPI (Romania)'!O5/'KPI (Romania)'!V5</f>
        <v>0.0875</v>
      </c>
      <c r="M5" s="105">
        <v>1</v>
      </c>
    </row>
    <row r="6" spans="1:10" ht="51">
      <c r="A6" s="39">
        <v>4</v>
      </c>
      <c r="B6" s="35" t="s">
        <v>134</v>
      </c>
      <c r="C6" s="13" t="s">
        <v>62</v>
      </c>
      <c r="D6" s="37" t="s">
        <v>100</v>
      </c>
      <c r="E6" s="104"/>
      <c r="F6" s="104"/>
      <c r="G6" s="105">
        <f>'KPI (Romania)'!L6/'KPI (Romania)'!S6</f>
        <v>0</v>
      </c>
      <c r="H6" s="105">
        <f>'KPI (Romania)'!M6/'KPI (Romania)'!T6</f>
        <v>0</v>
      </c>
      <c r="I6" s="105">
        <f>'KPI (Romania)'!N6/'KPI (Romania)'!U6</f>
        <v>0.05566666666666667</v>
      </c>
      <c r="J6" s="105">
        <f>'KPI (Romania)'!O6/'KPI (Romania)'!V6</f>
        <v>0.07215</v>
      </c>
    </row>
    <row r="7" spans="1:10" ht="63.75">
      <c r="A7" s="39">
        <v>5</v>
      </c>
      <c r="B7" s="19" t="s">
        <v>134</v>
      </c>
      <c r="C7" s="20" t="s">
        <v>129</v>
      </c>
      <c r="D7" s="90" t="s">
        <v>40</v>
      </c>
      <c r="E7" s="105">
        <f>'KPI (Romania)'!J7/'KPI (Romania)'!Q7</f>
        <v>0</v>
      </c>
      <c r="F7" s="105">
        <f>'KPI (Romania)'!K7/'KPI (Romania)'!R7</f>
        <v>0</v>
      </c>
      <c r="G7" s="105">
        <f>'KPI (Romania)'!L7/'KPI (Romania)'!S7</f>
        <v>0</v>
      </c>
      <c r="H7" s="104"/>
      <c r="I7" s="104"/>
      <c r="J7" s="104"/>
    </row>
    <row r="8" spans="1:10" ht="63.75">
      <c r="A8" s="39">
        <v>6</v>
      </c>
      <c r="B8" s="19" t="s">
        <v>134</v>
      </c>
      <c r="C8" s="20" t="s">
        <v>61</v>
      </c>
      <c r="D8" s="47" t="s">
        <v>55</v>
      </c>
      <c r="E8" s="106"/>
      <c r="F8" s="106"/>
      <c r="G8" s="105">
        <f>'KPI (Romania)'!L8/'KPI (Romania)'!S8</f>
        <v>0</v>
      </c>
      <c r="H8" s="105">
        <f>'KPI (Romania)'!M8/'KPI (Romania)'!T8</f>
        <v>0</v>
      </c>
      <c r="I8" s="105">
        <f>'KPI (Romania)'!N8/'KPI (Romania)'!U8</f>
        <v>0</v>
      </c>
      <c r="J8" s="106"/>
    </row>
    <row r="9" spans="1:10" ht="89.25">
      <c r="A9" s="39">
        <v>7</v>
      </c>
      <c r="B9" s="19" t="s">
        <v>102</v>
      </c>
      <c r="C9" s="20" t="s">
        <v>61</v>
      </c>
      <c r="D9" s="47" t="s">
        <v>41</v>
      </c>
      <c r="E9" s="106"/>
      <c r="F9" s="106"/>
      <c r="G9" s="105">
        <f>'KPI (Romania)'!L9/'KPI (Romania)'!S9</f>
        <v>0</v>
      </c>
      <c r="H9" s="105">
        <f>'KPI (Romania)'!M9/'KPI (Romania)'!T9</f>
        <v>0.8235294117647058</v>
      </c>
      <c r="I9" s="105">
        <f>'KPI (Romania)'!N9/'KPI (Romania)'!U9</f>
        <v>0.39215686274509803</v>
      </c>
      <c r="J9" s="105">
        <f>'KPI (Romania)'!O9/'KPI (Romania)'!V9</f>
        <v>0.8823529411764706</v>
      </c>
    </row>
    <row r="10" spans="1:10" ht="102">
      <c r="A10" s="39">
        <v>8</v>
      </c>
      <c r="B10" s="19" t="s">
        <v>132</v>
      </c>
      <c r="C10" s="13" t="s">
        <v>62</v>
      </c>
      <c r="D10" s="47" t="s">
        <v>56</v>
      </c>
      <c r="E10" s="106"/>
      <c r="F10" s="106"/>
      <c r="G10" s="105">
        <f>'KPI (Romania)'!L10/'KPI (Romania)'!S10</f>
        <v>0</v>
      </c>
      <c r="H10" s="105">
        <f>'KPI (Romania)'!M10/'KPI (Romania)'!T10</f>
        <v>1</v>
      </c>
      <c r="I10" s="105">
        <f>'KPI (Romania)'!N10/'KPI (Romania)'!U10</f>
        <v>0.7083333333333334</v>
      </c>
      <c r="J10" s="105">
        <f>'KPI (Romania)'!O10/'KPI (Romania)'!V10</f>
        <v>0.85</v>
      </c>
    </row>
    <row r="11" spans="1:10" ht="38.25">
      <c r="A11" s="39">
        <v>9</v>
      </c>
      <c r="B11" s="19" t="s">
        <v>132</v>
      </c>
      <c r="C11" s="20" t="s">
        <v>61</v>
      </c>
      <c r="D11" s="47" t="s">
        <v>57</v>
      </c>
      <c r="E11" s="105">
        <f>'KPI (Romania)'!J11/'KPI (Romania)'!Q11</f>
        <v>0</v>
      </c>
      <c r="F11" s="105">
        <f>'KPI (Romania)'!K11/'KPI (Romania)'!R11</f>
        <v>0</v>
      </c>
      <c r="G11" s="105">
        <f>'KPI (Romania)'!L11/'KPI (Romania)'!S11</f>
        <v>0</v>
      </c>
      <c r="H11" s="106"/>
      <c r="I11" s="106"/>
      <c r="J11" s="106"/>
    </row>
    <row r="12" spans="1:10" ht="51">
      <c r="A12" s="39">
        <v>10</v>
      </c>
      <c r="B12" s="19" t="s">
        <v>126</v>
      </c>
      <c r="C12" s="20" t="s">
        <v>61</v>
      </c>
      <c r="D12" s="47" t="s">
        <v>58</v>
      </c>
      <c r="E12" s="106"/>
      <c r="F12" s="105">
        <f>'KPI (Romania)'!K12/'KPI (Romania)'!R12</f>
        <v>0</v>
      </c>
      <c r="G12" s="106"/>
      <c r="H12" s="106"/>
      <c r="I12" s="106"/>
      <c r="J12" s="106"/>
    </row>
    <row r="13" spans="1:10" ht="102">
      <c r="A13" s="39">
        <v>11</v>
      </c>
      <c r="B13" s="19" t="s">
        <v>133</v>
      </c>
      <c r="C13" s="20" t="s">
        <v>129</v>
      </c>
      <c r="D13" s="34" t="s">
        <v>45</v>
      </c>
      <c r="E13" s="106"/>
      <c r="F13" s="106"/>
      <c r="G13" s="106"/>
      <c r="H13" s="106"/>
      <c r="I13" s="106"/>
      <c r="J13" s="106"/>
    </row>
    <row r="14" spans="1:10" ht="89.25">
      <c r="A14" s="39">
        <v>12</v>
      </c>
      <c r="B14" s="19" t="s">
        <v>133</v>
      </c>
      <c r="C14" s="20" t="s">
        <v>129</v>
      </c>
      <c r="D14" s="34" t="s">
        <v>46</v>
      </c>
      <c r="E14" s="106"/>
      <c r="F14" s="106"/>
      <c r="G14" s="106"/>
      <c r="H14" s="106"/>
      <c r="I14" s="106"/>
      <c r="J14" s="106"/>
    </row>
    <row r="15" spans="1:10" ht="89.25">
      <c r="A15" s="39">
        <v>13</v>
      </c>
      <c r="B15" s="19" t="s">
        <v>133</v>
      </c>
      <c r="C15" s="20" t="s">
        <v>129</v>
      </c>
      <c r="D15" s="34" t="s">
        <v>47</v>
      </c>
      <c r="E15" s="106"/>
      <c r="F15" s="106"/>
      <c r="G15" s="105">
        <f>'KPI (Romania)'!L15/'KPI (Romania)'!S15</f>
        <v>0</v>
      </c>
      <c r="H15" s="105">
        <f>'KPI (Romania)'!M15/'KPI (Romania)'!T15</f>
        <v>0</v>
      </c>
      <c r="I15" s="105">
        <f>'KPI (Romania)'!N15/'KPI (Romania)'!U15</f>
        <v>0</v>
      </c>
      <c r="J15" s="105">
        <f>'KPI (Romania)'!O15/'KPI (Romania)'!V15</f>
        <v>0.029</v>
      </c>
    </row>
    <row r="16" spans="1:10" ht="76.5">
      <c r="A16" s="39">
        <v>14</v>
      </c>
      <c r="B16" s="19" t="s">
        <v>133</v>
      </c>
      <c r="C16" s="20" t="s">
        <v>129</v>
      </c>
      <c r="D16" s="34" t="s">
        <v>48</v>
      </c>
      <c r="E16" s="106"/>
      <c r="F16" s="106"/>
      <c r="G16" s="106"/>
      <c r="H16" s="106"/>
      <c r="I16" s="106"/>
      <c r="J16" s="106"/>
    </row>
    <row r="17" spans="1:10" ht="102">
      <c r="A17" s="39">
        <v>15</v>
      </c>
      <c r="B17" s="19" t="s">
        <v>133</v>
      </c>
      <c r="C17" s="20" t="s">
        <v>129</v>
      </c>
      <c r="D17" s="34" t="s">
        <v>49</v>
      </c>
      <c r="E17" s="106"/>
      <c r="F17" s="106"/>
      <c r="G17" s="106"/>
      <c r="H17" s="106"/>
      <c r="I17" s="106"/>
      <c r="J17" s="106"/>
    </row>
    <row r="18" spans="1:10" ht="38.25">
      <c r="A18" s="39">
        <v>16</v>
      </c>
      <c r="B18" s="19" t="s">
        <v>127</v>
      </c>
      <c r="C18" s="20" t="s">
        <v>129</v>
      </c>
      <c r="D18" s="47" t="s">
        <v>43</v>
      </c>
      <c r="E18" s="106"/>
      <c r="F18" s="106"/>
      <c r="G18" s="105">
        <f>'KPI (Romania)'!L18/'KPI (Romania)'!S18</f>
        <v>0</v>
      </c>
      <c r="H18" s="106"/>
      <c r="I18" s="106"/>
      <c r="J18" s="106"/>
    </row>
    <row r="19" spans="1:10" ht="51">
      <c r="A19" s="39">
        <v>17</v>
      </c>
      <c r="B19" s="19" t="s">
        <v>146</v>
      </c>
      <c r="C19" s="20" t="s">
        <v>62</v>
      </c>
      <c r="D19" s="63" t="s">
        <v>32</v>
      </c>
      <c r="E19" s="106"/>
      <c r="F19" s="106"/>
      <c r="G19" s="105">
        <f>'KPI (Romania)'!L19/'KPI (Romania)'!S19</f>
        <v>0</v>
      </c>
      <c r="H19" s="105">
        <f>'KPI (Romania)'!M19/'KPI (Romania)'!T19</f>
        <v>0</v>
      </c>
      <c r="I19" s="105">
        <f>'KPI (Romania)'!N19/'KPI (Romania)'!U19</f>
        <v>0</v>
      </c>
      <c r="J19" s="105">
        <f>'KPI (Romania)'!O19/'KPI (Romania)'!V19</f>
        <v>0</v>
      </c>
    </row>
    <row r="20" spans="1:10" ht="25.5">
      <c r="A20" s="39">
        <v>18</v>
      </c>
      <c r="B20" s="19" t="s">
        <v>146</v>
      </c>
      <c r="C20" s="20" t="s">
        <v>62</v>
      </c>
      <c r="D20" s="63" t="s">
        <v>33</v>
      </c>
      <c r="E20" s="106"/>
      <c r="F20" s="106"/>
      <c r="G20" s="105">
        <f>'KPI (Romania)'!L20/'KPI (Romania)'!S20</f>
        <v>0</v>
      </c>
      <c r="H20" s="105">
        <f>'KPI (Romania)'!M20/'KPI (Romania)'!T20</f>
        <v>0</v>
      </c>
      <c r="I20" s="105">
        <f>'KPI (Romania)'!N20/'KPI (Romania)'!U20</f>
        <v>0</v>
      </c>
      <c r="J20" s="105">
        <f>'KPI (Romania)'!O20/'KPI (Romania)'!V20</f>
        <v>0</v>
      </c>
    </row>
    <row r="21" spans="1:10" ht="38.25">
      <c r="A21" s="39">
        <v>19</v>
      </c>
      <c r="B21" s="19" t="s">
        <v>146</v>
      </c>
      <c r="C21" s="20" t="s">
        <v>61</v>
      </c>
      <c r="D21" s="63" t="s">
        <v>54</v>
      </c>
      <c r="E21" s="106"/>
      <c r="F21" s="106"/>
      <c r="G21" s="105">
        <f>'KPI (Romania)'!L21/'KPI (Romania)'!S21</f>
        <v>0</v>
      </c>
      <c r="H21" s="105">
        <f>'KPI (Romania)'!M21/'KPI (Romania)'!T21</f>
        <v>0</v>
      </c>
      <c r="I21" s="105">
        <f>'KPI (Romania)'!N21/'KPI (Romania)'!U21</f>
        <v>0</v>
      </c>
      <c r="J21" s="105">
        <f>'KPI (Romania)'!O21/'KPI (Romania)'!V21</f>
        <v>0</v>
      </c>
    </row>
    <row r="22" spans="1:10" ht="89.25">
      <c r="A22" s="39">
        <v>20</v>
      </c>
      <c r="B22" s="5" t="s">
        <v>147</v>
      </c>
      <c r="C22" s="20" t="s">
        <v>62</v>
      </c>
      <c r="D22" s="63" t="s">
        <v>75</v>
      </c>
      <c r="E22" s="106"/>
      <c r="F22" s="106"/>
      <c r="G22" s="105">
        <f>'KPI (Romania)'!L22/'KPI (Romania)'!S22</f>
        <v>0</v>
      </c>
      <c r="H22" s="105">
        <f>'KPI (Romania)'!M22/'KPI (Romania)'!T22</f>
        <v>0</v>
      </c>
      <c r="I22" s="105">
        <f>'KPI (Romania)'!N22/'KPI (Romania)'!U22</f>
        <v>0</v>
      </c>
      <c r="J22" s="105">
        <f>'KPI (Romania)'!O22/'KPI (Romania)'!V22</f>
        <v>14.110567010309278</v>
      </c>
    </row>
    <row r="23" spans="1:10" ht="25.5">
      <c r="A23" s="39">
        <v>21</v>
      </c>
      <c r="B23" s="19" t="s">
        <v>148</v>
      </c>
      <c r="C23" s="20" t="s">
        <v>62</v>
      </c>
      <c r="D23" s="63" t="s">
        <v>76</v>
      </c>
      <c r="E23" s="106"/>
      <c r="F23" s="106"/>
      <c r="G23" s="105">
        <f>'KPI (Romania)'!L23/'KPI (Romania)'!S23</f>
        <v>0</v>
      </c>
      <c r="H23" s="105">
        <f>'KPI (Romania)'!M23/'KPI (Romania)'!T23</f>
        <v>0</v>
      </c>
      <c r="I23" s="105">
        <f>'KPI (Romania)'!N23/'KPI (Romania)'!U23</f>
        <v>0</v>
      </c>
      <c r="J23" s="105">
        <f>'KPI (Romania)'!O23/'KPI (Romania)'!V23</f>
        <v>21.165487892591702</v>
      </c>
    </row>
    <row r="24" spans="1:10" ht="102">
      <c r="A24" s="39">
        <v>22</v>
      </c>
      <c r="B24" s="19" t="s">
        <v>148</v>
      </c>
      <c r="C24" s="20" t="s">
        <v>62</v>
      </c>
      <c r="D24" s="63" t="s">
        <v>35</v>
      </c>
      <c r="E24" s="106"/>
      <c r="F24" s="106"/>
      <c r="G24" s="105">
        <f>'KPI (Romania)'!L24/'KPI (Romania)'!S24</f>
        <v>0</v>
      </c>
      <c r="H24" s="105">
        <f>'KPI (Romania)'!M24/'KPI (Romania)'!T24</f>
        <v>0</v>
      </c>
      <c r="I24" s="105">
        <f>'KPI (Romania)'!N24/'KPI (Romania)'!U24</f>
        <v>0</v>
      </c>
      <c r="J24" s="105">
        <f>'KPI (Romania)'!O24/'KPI (Romania)'!V24</f>
        <v>27.51513426036922</v>
      </c>
    </row>
    <row r="25" spans="1:10" ht="102">
      <c r="A25" s="39">
        <v>23</v>
      </c>
      <c r="B25" s="19" t="s">
        <v>148</v>
      </c>
      <c r="C25" s="20" t="s">
        <v>62</v>
      </c>
      <c r="D25" s="63" t="s">
        <v>36</v>
      </c>
      <c r="E25" s="106"/>
      <c r="F25" s="106"/>
      <c r="G25" s="105">
        <f>'KPI (Romania)'!L25/'KPI (Romania)'!S25</f>
        <v>0</v>
      </c>
      <c r="H25" s="105">
        <f>'KPI (Romania)'!M25/'KPI (Romania)'!T25</f>
        <v>0</v>
      </c>
      <c r="I25" s="105">
        <f>'KPI (Romania)'!N25/'KPI (Romania)'!U25</f>
        <v>0</v>
      </c>
      <c r="J25" s="105">
        <f>'KPI (Romania)'!O25/'KPI (Romania)'!V25</f>
        <v>27.515750286368846</v>
      </c>
    </row>
    <row r="26" spans="1:10" ht="25.5">
      <c r="A26" s="39">
        <v>24</v>
      </c>
      <c r="B26" s="19" t="s">
        <v>148</v>
      </c>
      <c r="C26" s="20" t="s">
        <v>62</v>
      </c>
      <c r="D26" s="63" t="s">
        <v>74</v>
      </c>
      <c r="E26" s="106"/>
      <c r="F26" s="106"/>
      <c r="G26" s="105">
        <f>'KPI (Romania)'!L26/'KPI (Romania)'!S26</f>
        <v>0</v>
      </c>
      <c r="H26" s="105">
        <f>'KPI (Romania)'!M26/'KPI (Romania)'!T26</f>
        <v>0</v>
      </c>
      <c r="I26" s="105">
        <f>'KPI (Romania)'!N26/'KPI (Romania)'!U26</f>
        <v>0</v>
      </c>
      <c r="J26" s="105">
        <f>'KPI (Romania)'!O26/'KPI (Romania)'!V26</f>
        <v>0.6525</v>
      </c>
    </row>
    <row r="27" spans="1:10" ht="25.5">
      <c r="A27" s="39">
        <v>25</v>
      </c>
      <c r="B27" s="19" t="s">
        <v>148</v>
      </c>
      <c r="C27" s="20" t="s">
        <v>62</v>
      </c>
      <c r="D27" s="63" t="s">
        <v>114</v>
      </c>
      <c r="E27" s="106"/>
      <c r="F27" s="106"/>
      <c r="G27" s="105">
        <f>'KPI (Romania)'!L27/'KPI (Romania)'!S27</f>
        <v>0</v>
      </c>
      <c r="H27" s="105">
        <f>'KPI (Romania)'!M27/'KPI (Romania)'!T27</f>
        <v>0</v>
      </c>
      <c r="I27" s="105">
        <f>'KPI (Romania)'!N27/'KPI (Romania)'!U27</f>
        <v>0</v>
      </c>
      <c r="J27" s="105">
        <f>'KPI (Romania)'!O27/'KPI (Romania)'!V27</f>
        <v>0</v>
      </c>
    </row>
    <row r="28" spans="3:10" ht="15">
      <c r="C28" s="3"/>
      <c r="D28" s="67"/>
      <c r="E28" s="69"/>
      <c r="F28" s="69"/>
      <c r="G28" s="69"/>
      <c r="H28" s="69"/>
      <c r="I28" s="69"/>
      <c r="J28" s="69"/>
    </row>
    <row r="29" spans="4:10" ht="15">
      <c r="D29" s="67"/>
      <c r="E29" s="69"/>
      <c r="F29" s="69"/>
      <c r="G29" s="69"/>
      <c r="H29" s="69"/>
      <c r="I29" s="69"/>
      <c r="J29" s="69"/>
    </row>
    <row r="30" spans="2:10" ht="15">
      <c r="B30" s="4"/>
      <c r="C30" s="4"/>
      <c r="D30" s="67"/>
      <c r="E30" s="69"/>
      <c r="F30" s="69"/>
      <c r="G30" s="69"/>
      <c r="H30" s="69"/>
      <c r="I30" s="69"/>
      <c r="J30" s="69"/>
    </row>
    <row r="31" spans="2:10" ht="15">
      <c r="B31" s="4"/>
      <c r="D31" s="67"/>
      <c r="E31" s="67"/>
      <c r="F31" s="67"/>
      <c r="G31" s="67"/>
      <c r="H31" s="67"/>
      <c r="I31" s="67"/>
      <c r="J31" s="67"/>
    </row>
    <row r="32" spans="2:10" ht="15">
      <c r="B32" s="4"/>
      <c r="D32" s="67"/>
      <c r="E32" s="67"/>
      <c r="F32" s="67"/>
      <c r="G32" s="67"/>
      <c r="H32" s="67"/>
      <c r="I32" s="67"/>
      <c r="J32" s="67"/>
    </row>
    <row r="33" spans="1:10" ht="15">
      <c r="A33" s="67"/>
      <c r="B33" s="4"/>
      <c r="D33" s="67"/>
      <c r="E33" s="67"/>
      <c r="F33" s="67"/>
      <c r="G33" s="67"/>
      <c r="H33" s="67"/>
      <c r="I33" s="67"/>
      <c r="J33" s="67"/>
    </row>
    <row r="34" spans="1:10" ht="15">
      <c r="A34" s="67"/>
      <c r="B34" s="4"/>
      <c r="D34" s="67"/>
      <c r="E34" s="67"/>
      <c r="F34" s="67"/>
      <c r="G34" s="67"/>
      <c r="H34" s="67"/>
      <c r="I34" s="67"/>
      <c r="J34" s="67"/>
    </row>
    <row r="35" spans="1:10" ht="15">
      <c r="A35" s="67"/>
      <c r="B35" s="4"/>
      <c r="D35" s="67"/>
      <c r="E35" s="67"/>
      <c r="F35" s="67"/>
      <c r="G35" s="67"/>
      <c r="H35" s="67"/>
      <c r="I35" s="67"/>
      <c r="J35" s="67"/>
    </row>
    <row r="36" spans="1:10" ht="15">
      <c r="A36" s="67"/>
      <c r="B36" s="4"/>
      <c r="C36" s="8"/>
      <c r="D36" s="67"/>
      <c r="E36" s="67"/>
      <c r="F36" s="67"/>
      <c r="G36" s="67"/>
      <c r="H36" s="67"/>
      <c r="I36" s="67"/>
      <c r="J36" s="67"/>
    </row>
    <row r="37" spans="1:10" ht="15">
      <c r="A37" s="67"/>
      <c r="B37" s="4"/>
      <c r="C37" s="8"/>
      <c r="D37" s="67"/>
      <c r="E37" s="67"/>
      <c r="F37" s="67"/>
      <c r="G37" s="67"/>
      <c r="H37" s="67"/>
      <c r="I37" s="67"/>
      <c r="J37" s="67"/>
    </row>
    <row r="38" spans="1:10" ht="15">
      <c r="A38" s="67"/>
      <c r="B38" s="4"/>
      <c r="C38" s="8"/>
      <c r="D38" s="67"/>
      <c r="E38" s="67"/>
      <c r="F38" s="67"/>
      <c r="G38" s="67"/>
      <c r="H38" s="67"/>
      <c r="I38" s="67"/>
      <c r="J38" s="67"/>
    </row>
    <row r="39" spans="1:10" ht="15">
      <c r="A39" s="67"/>
      <c r="B39" s="4"/>
      <c r="C39" s="8"/>
      <c r="D39" s="67"/>
      <c r="E39" s="67"/>
      <c r="F39" s="67"/>
      <c r="G39" s="67"/>
      <c r="H39" s="67"/>
      <c r="I39" s="67"/>
      <c r="J39" s="67"/>
    </row>
    <row r="40" spans="1:10" ht="15">
      <c r="A40" s="67"/>
      <c r="B40" s="4"/>
      <c r="C40" s="8"/>
      <c r="D40" s="67"/>
      <c r="E40" s="67"/>
      <c r="F40" s="67"/>
      <c r="G40" s="67"/>
      <c r="H40" s="67"/>
      <c r="I40" s="67"/>
      <c r="J40" s="67"/>
    </row>
    <row r="41" spans="1:10" ht="15">
      <c r="A41" s="67"/>
      <c r="B41" s="4"/>
      <c r="D41" s="67"/>
      <c r="E41" s="67"/>
      <c r="F41" s="67"/>
      <c r="G41" s="67"/>
      <c r="H41" s="67"/>
      <c r="I41" s="67"/>
      <c r="J41" s="67"/>
    </row>
    <row r="42" spans="1:10" ht="15">
      <c r="A42" s="67"/>
      <c r="B42" s="4"/>
      <c r="D42" s="67"/>
      <c r="E42" s="67"/>
      <c r="F42" s="67"/>
      <c r="G42" s="67"/>
      <c r="H42" s="67"/>
      <c r="I42" s="67"/>
      <c r="J42" s="67"/>
    </row>
    <row r="43" spans="1:10" ht="15">
      <c r="A43" s="67"/>
      <c r="B43" s="4"/>
      <c r="D43" s="67"/>
      <c r="E43" s="67"/>
      <c r="F43" s="67"/>
      <c r="G43" s="67"/>
      <c r="H43" s="67"/>
      <c r="I43" s="67"/>
      <c r="J43" s="67"/>
    </row>
    <row r="44" spans="1:10" ht="15">
      <c r="A44" s="67"/>
      <c r="B44" s="4"/>
      <c r="D44" s="67"/>
      <c r="E44" s="67"/>
      <c r="F44" s="67"/>
      <c r="G44" s="67"/>
      <c r="H44" s="67"/>
      <c r="I44" s="67"/>
      <c r="J44" s="67"/>
    </row>
    <row r="45" spans="1:10" ht="15">
      <c r="A45" s="67"/>
      <c r="B45" s="4"/>
      <c r="D45" s="67"/>
      <c r="E45" s="67"/>
      <c r="F45" s="67"/>
      <c r="G45" s="67"/>
      <c r="H45" s="67"/>
      <c r="I45" s="67"/>
      <c r="J45" s="67"/>
    </row>
    <row r="46" spans="1:10" ht="15">
      <c r="A46" s="67"/>
      <c r="B46" s="4"/>
      <c r="D46" s="67"/>
      <c r="E46" s="67"/>
      <c r="F46" s="67"/>
      <c r="G46" s="67"/>
      <c r="H46" s="67"/>
      <c r="I46" s="67"/>
      <c r="J46" s="67"/>
    </row>
    <row r="47" spans="1:10" ht="15">
      <c r="A47" s="67"/>
      <c r="B47" s="4"/>
      <c r="D47" s="67"/>
      <c r="E47" s="67"/>
      <c r="F47" s="67"/>
      <c r="G47" s="67"/>
      <c r="H47" s="67"/>
      <c r="I47" s="67"/>
      <c r="J47" s="67"/>
    </row>
    <row r="48" spans="1:10" ht="15">
      <c r="A48" s="67"/>
      <c r="D48" s="67"/>
      <c r="E48" s="67"/>
      <c r="F48" s="67"/>
      <c r="G48" s="67"/>
      <c r="H48" s="67"/>
      <c r="I48" s="67"/>
      <c r="J48" s="67"/>
    </row>
    <row r="49" spans="1:10" ht="15">
      <c r="A49" s="67"/>
      <c r="D49" s="67"/>
      <c r="E49" s="67"/>
      <c r="F49" s="67"/>
      <c r="G49" s="67"/>
      <c r="H49" s="67"/>
      <c r="I49" s="67"/>
      <c r="J49" s="67"/>
    </row>
    <row r="50" spans="1:10" ht="15">
      <c r="A50" s="67"/>
      <c r="D50" s="67"/>
      <c r="E50" s="67"/>
      <c r="F50" s="67"/>
      <c r="G50" s="67"/>
      <c r="H50" s="67"/>
      <c r="I50" s="67"/>
      <c r="J50" s="67"/>
    </row>
    <row r="51" spans="1:10" ht="15">
      <c r="A51" s="67"/>
      <c r="D51" s="67"/>
      <c r="E51" s="67"/>
      <c r="F51" s="67"/>
      <c r="G51" s="67"/>
      <c r="H51" s="67"/>
      <c r="I51" s="67"/>
      <c r="J51" s="67"/>
    </row>
    <row r="52" spans="1:10" ht="15">
      <c r="A52" s="67"/>
      <c r="D52" s="67"/>
      <c r="E52" s="67"/>
      <c r="F52" s="67"/>
      <c r="G52" s="67"/>
      <c r="H52" s="67"/>
      <c r="I52" s="67"/>
      <c r="J52" s="67"/>
    </row>
    <row r="53" spans="1:10" ht="15">
      <c r="A53" s="67"/>
      <c r="D53" s="67"/>
      <c r="E53" s="67"/>
      <c r="F53" s="67"/>
      <c r="G53" s="67"/>
      <c r="H53" s="67"/>
      <c r="I53" s="67"/>
      <c r="J53" s="67"/>
    </row>
    <row r="54" spans="1:10" ht="15">
      <c r="A54" s="67"/>
      <c r="D54" s="67"/>
      <c r="E54" s="67"/>
      <c r="F54" s="67"/>
      <c r="G54" s="67"/>
      <c r="H54" s="67"/>
      <c r="I54" s="67"/>
      <c r="J54" s="67"/>
    </row>
    <row r="55" spans="1:10" ht="15">
      <c r="A55" s="67"/>
      <c r="D55" s="67"/>
      <c r="E55" s="67"/>
      <c r="F55" s="67"/>
      <c r="G55" s="67"/>
      <c r="H55" s="67"/>
      <c r="I55" s="67"/>
      <c r="J55" s="67"/>
    </row>
    <row r="56" spans="1:10" ht="15">
      <c r="A56" s="67"/>
      <c r="D56" s="67"/>
      <c r="E56" s="67"/>
      <c r="F56" s="67"/>
      <c r="G56" s="67"/>
      <c r="H56" s="67"/>
      <c r="I56" s="67"/>
      <c r="J56" s="67"/>
    </row>
    <row r="57" spans="1:10" ht="15">
      <c r="A57" s="67"/>
      <c r="D57" s="67"/>
      <c r="E57" s="67"/>
      <c r="F57" s="67"/>
      <c r="G57" s="67"/>
      <c r="H57" s="67"/>
      <c r="I57" s="67"/>
      <c r="J57" s="67"/>
    </row>
    <row r="58" spans="1:10" ht="15">
      <c r="A58" s="67"/>
      <c r="D58" s="67"/>
      <c r="E58" s="67"/>
      <c r="F58" s="67"/>
      <c r="G58" s="67"/>
      <c r="H58" s="67"/>
      <c r="I58" s="67"/>
      <c r="J58" s="67"/>
    </row>
    <row r="59" spans="1:10" ht="15">
      <c r="A59" s="67"/>
      <c r="D59" s="67"/>
      <c r="E59" s="67"/>
      <c r="F59" s="67"/>
      <c r="G59" s="67"/>
      <c r="H59" s="67"/>
      <c r="I59" s="67"/>
      <c r="J59" s="67"/>
    </row>
    <row r="60" spans="1:10" ht="15">
      <c r="A60" s="67"/>
      <c r="D60" s="67"/>
      <c r="E60" s="67"/>
      <c r="F60" s="67"/>
      <c r="G60" s="67"/>
      <c r="H60" s="67"/>
      <c r="I60" s="67"/>
      <c r="J60" s="67"/>
    </row>
    <row r="61" spans="1:10" ht="15">
      <c r="A61" s="67"/>
      <c r="D61" s="67"/>
      <c r="E61" s="67"/>
      <c r="F61" s="67"/>
      <c r="G61" s="67"/>
      <c r="H61" s="67"/>
      <c r="I61" s="67"/>
      <c r="J61" s="67"/>
    </row>
    <row r="62" spans="1:10" ht="15">
      <c r="A62" s="67"/>
      <c r="D62" s="67"/>
      <c r="E62" s="67"/>
      <c r="F62" s="67"/>
      <c r="G62" s="67"/>
      <c r="H62" s="67"/>
      <c r="I62" s="67"/>
      <c r="J62" s="67"/>
    </row>
    <row r="63" spans="1:10" ht="15">
      <c r="A63" s="67"/>
      <c r="D63" s="67"/>
      <c r="E63" s="67"/>
      <c r="F63" s="67"/>
      <c r="G63" s="67"/>
      <c r="H63" s="67"/>
      <c r="I63" s="67"/>
      <c r="J63" s="67"/>
    </row>
    <row r="64" spans="1:10" ht="15">
      <c r="A64" s="67"/>
      <c r="D64" s="67"/>
      <c r="E64" s="67"/>
      <c r="F64" s="67"/>
      <c r="G64" s="67"/>
      <c r="H64" s="67"/>
      <c r="I64" s="67"/>
      <c r="J64" s="67"/>
    </row>
    <row r="65" spans="1:10" ht="15">
      <c r="A65" s="67"/>
      <c r="D65" s="67"/>
      <c r="E65" s="67"/>
      <c r="F65" s="67"/>
      <c r="G65" s="67"/>
      <c r="H65" s="67"/>
      <c r="I65" s="67"/>
      <c r="J65" s="67"/>
    </row>
    <row r="66" spans="1:10" ht="15">
      <c r="A66" s="67"/>
      <c r="D66" s="67"/>
      <c r="E66" s="67"/>
      <c r="F66" s="67"/>
      <c r="G66" s="67"/>
      <c r="H66" s="67"/>
      <c r="I66" s="67"/>
      <c r="J66" s="67"/>
    </row>
    <row r="67" spans="1:10" ht="15">
      <c r="A67" s="67"/>
      <c r="D67" s="67"/>
      <c r="E67" s="67"/>
      <c r="F67" s="67"/>
      <c r="G67" s="67"/>
      <c r="H67" s="67"/>
      <c r="I67" s="67"/>
      <c r="J67" s="67"/>
    </row>
    <row r="68" spans="1:10" ht="15">
      <c r="A68" s="67"/>
      <c r="D68" s="67"/>
      <c r="E68" s="67"/>
      <c r="F68" s="67"/>
      <c r="G68" s="67"/>
      <c r="H68" s="67"/>
      <c r="I68" s="67"/>
      <c r="J68" s="67"/>
    </row>
    <row r="69" spans="1:10" ht="15">
      <c r="A69" s="67"/>
      <c r="D69" s="67"/>
      <c r="E69" s="67"/>
      <c r="F69" s="67"/>
      <c r="G69" s="67"/>
      <c r="H69" s="67"/>
      <c r="I69" s="67"/>
      <c r="J69" s="67"/>
    </row>
    <row r="70" spans="1:10" ht="15">
      <c r="A70" s="67"/>
      <c r="D70" s="67"/>
      <c r="E70" s="67"/>
      <c r="F70" s="67"/>
      <c r="G70" s="67"/>
      <c r="H70" s="67"/>
      <c r="I70" s="67"/>
      <c r="J70" s="67"/>
    </row>
    <row r="71" spans="1:10" ht="15">
      <c r="A71" s="67"/>
      <c r="D71" s="67"/>
      <c r="E71" s="67"/>
      <c r="F71" s="67"/>
      <c r="G71" s="67"/>
      <c r="H71" s="67"/>
      <c r="I71" s="67"/>
      <c r="J71" s="67"/>
    </row>
    <row r="72" spans="1:10" ht="15">
      <c r="A72" s="67"/>
      <c r="D72" s="67"/>
      <c r="E72" s="67"/>
      <c r="F72" s="67"/>
      <c r="G72" s="67"/>
      <c r="H72" s="67"/>
      <c r="I72" s="67"/>
      <c r="J72" s="67"/>
    </row>
    <row r="73" spans="1:10" ht="15">
      <c r="A73" s="67"/>
      <c r="D73" s="67"/>
      <c r="E73" s="67"/>
      <c r="F73" s="67"/>
      <c r="G73" s="67"/>
      <c r="H73" s="67"/>
      <c r="I73" s="67"/>
      <c r="J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autoFilter ref="A2:K32"/>
  <conditionalFormatting sqref="M3:M5 E28:J28">
    <cfRule type="cellIs" priority="1" dxfId="51" operator="lessThanOrEqual" stopIfTrue="1">
      <formula>$M$3</formula>
    </cfRule>
    <cfRule type="cellIs" priority="2" dxfId="52" operator="between" stopIfTrue="1">
      <formula>$M$3</formula>
      <formula>$M$4</formula>
    </cfRule>
    <cfRule type="cellIs" priority="3" dxfId="53" operator="between" stopIfTrue="1">
      <formula>$M$4</formula>
      <formula>$M$5</formula>
    </cfRule>
  </conditionalFormatting>
  <conditionalFormatting sqref="E3:J27">
    <cfRule type="cellIs" priority="4" dxfId="51" operator="lessThanOrEqual" stopIfTrue="1">
      <formula>$M$3</formula>
    </cfRule>
    <cfRule type="cellIs" priority="5" dxfId="52" operator="between" stopIfTrue="1">
      <formula>$M$3</formula>
      <formula>$M$4</formula>
    </cfRule>
    <cfRule type="cellIs" priority="6" dxfId="53" operator="greaterThan" stopIfTrue="1">
      <formula>$M$4</formula>
    </cfRule>
  </conditionalFormatting>
  <printOptions/>
  <pageMargins left="0.7086614173228347" right="0.7086614173228347" top="0.7480314960629921" bottom="0.7480314960629921" header="0.31496062992125984" footer="0.31496062992125984"/>
  <pageSetup fitToHeight="0" fitToWidth="1" orientation="landscape" paperSize="9" r:id="rId3"/>
  <headerFooter alignWithMargins="0">
    <oddFooter>&amp;C&amp;F&amp;R&amp;P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16"/>
  <sheetViews>
    <sheetView zoomScalePageLayoutView="0" workbookViewId="0" topLeftCell="A1">
      <pane ySplit="1" topLeftCell="A2" activePane="bottomLeft" state="frozen"/>
      <selection pane="topLeft" activeCell="A9" sqref="A9:IV10"/>
      <selection pane="bottomLeft" activeCell="B11" sqref="B11:I11"/>
    </sheetView>
  </sheetViews>
  <sheetFormatPr defaultColWidth="11.421875" defaultRowHeight="15"/>
  <cols>
    <col min="1" max="1" width="3.00390625" style="39" customWidth="1"/>
    <col min="2" max="2" width="11.57421875" style="2" customWidth="1"/>
    <col min="3" max="3" width="9.28125" style="2" hidden="1" customWidth="1"/>
    <col min="4" max="4" width="38.140625" style="2" customWidth="1"/>
    <col min="5" max="5" width="28.28125" style="2" customWidth="1"/>
    <col min="6" max="6" width="21.140625" style="2" customWidth="1"/>
    <col min="7" max="7" width="12.28125" style="2" hidden="1" customWidth="1"/>
    <col min="8" max="8" width="29.28125" style="6" customWidth="1"/>
    <col min="9" max="9" width="62.28125" style="6" customWidth="1"/>
    <col min="10" max="12" width="8.7109375" style="6" customWidth="1"/>
    <col min="13" max="13" width="10.8515625" style="6" customWidth="1"/>
    <col min="14" max="14" width="11.00390625" style="0" customWidth="1"/>
    <col min="15" max="17" width="11.140625" style="0" customWidth="1"/>
    <col min="18" max="18" width="8.28125" style="0" hidden="1" customWidth="1"/>
    <col min="19" max="19" width="23.7109375" style="0" customWidth="1"/>
    <col min="20" max="20" width="8.28125" style="0" customWidth="1"/>
  </cols>
  <sheetData>
    <row r="1" spans="4:16" ht="15">
      <c r="D1" s="67"/>
      <c r="E1" s="67"/>
      <c r="F1" s="67"/>
      <c r="G1" s="67"/>
      <c r="H1" s="69"/>
      <c r="I1" s="69"/>
      <c r="L1" s="69"/>
      <c r="M1" s="69"/>
      <c r="N1" s="70"/>
      <c r="O1" s="70"/>
      <c r="P1" s="70"/>
    </row>
    <row r="2" spans="2:13" ht="15">
      <c r="B2" s="136" t="s">
        <v>168</v>
      </c>
      <c r="C2" s="140"/>
      <c r="D2" s="136"/>
      <c r="E2" s="136"/>
      <c r="F2" s="136"/>
      <c r="G2" s="136"/>
      <c r="H2" s="137"/>
      <c r="I2" s="69"/>
      <c r="J2" s="69"/>
      <c r="K2" s="69"/>
      <c r="L2" s="69"/>
      <c r="M2" s="69"/>
    </row>
    <row r="3" spans="9:13" ht="15">
      <c r="I3" s="69"/>
      <c r="J3" s="69"/>
      <c r="K3" s="69"/>
      <c r="L3" s="69"/>
      <c r="M3" s="69"/>
    </row>
    <row r="4" spans="1:12" s="138" customFormat="1" ht="15">
      <c r="A4" s="133" t="s">
        <v>104</v>
      </c>
      <c r="B4" s="134" t="s">
        <v>159</v>
      </c>
      <c r="C4" s="134"/>
      <c r="D4" s="134" t="s">
        <v>156</v>
      </c>
      <c r="E4" s="135"/>
      <c r="F4" s="135"/>
      <c r="G4" s="136"/>
      <c r="H4" s="134" t="s">
        <v>164</v>
      </c>
      <c r="I4" s="135"/>
      <c r="J4" s="137"/>
      <c r="K4" s="137"/>
      <c r="L4" s="137"/>
    </row>
    <row r="5" spans="1:13" ht="89.25">
      <c r="A5" s="125">
        <v>3</v>
      </c>
      <c r="B5" s="128" t="s">
        <v>134</v>
      </c>
      <c r="C5" s="129" t="s">
        <v>62</v>
      </c>
      <c r="D5" s="130" t="s">
        <v>160</v>
      </c>
      <c r="E5" s="129" t="s">
        <v>136</v>
      </c>
      <c r="F5" s="27" t="s">
        <v>96</v>
      </c>
      <c r="G5" s="67"/>
      <c r="H5" s="130" t="s">
        <v>155</v>
      </c>
      <c r="I5" s="132" t="s">
        <v>157</v>
      </c>
      <c r="J5" s="69"/>
      <c r="K5" s="69"/>
      <c r="L5" s="69"/>
      <c r="M5"/>
    </row>
    <row r="6" spans="1:9" ht="51">
      <c r="A6" s="125">
        <v>4</v>
      </c>
      <c r="B6" s="128" t="s">
        <v>134</v>
      </c>
      <c r="C6" s="127"/>
      <c r="D6" s="130" t="s">
        <v>161</v>
      </c>
      <c r="E6" s="129" t="s">
        <v>137</v>
      </c>
      <c r="F6" s="36" t="s">
        <v>109</v>
      </c>
      <c r="G6" s="67"/>
      <c r="H6" s="130" t="s">
        <v>158</v>
      </c>
      <c r="I6" s="132" t="s">
        <v>167</v>
      </c>
    </row>
    <row r="7" spans="1:9" ht="38.25">
      <c r="A7" s="125">
        <v>24</v>
      </c>
      <c r="B7" s="128" t="s">
        <v>148</v>
      </c>
      <c r="C7" s="127"/>
      <c r="D7" s="63" t="s">
        <v>74</v>
      </c>
      <c r="E7" s="129"/>
      <c r="F7" s="57" t="s">
        <v>92</v>
      </c>
      <c r="G7" s="67"/>
      <c r="H7" s="130" t="s">
        <v>166</v>
      </c>
      <c r="I7" s="132" t="s">
        <v>163</v>
      </c>
    </row>
    <row r="8" spans="1:9" ht="25.5">
      <c r="A8" s="126">
        <v>25</v>
      </c>
      <c r="B8" s="128" t="s">
        <v>148</v>
      </c>
      <c r="C8" s="129" t="s">
        <v>62</v>
      </c>
      <c r="D8" s="63" t="s">
        <v>114</v>
      </c>
      <c r="E8" s="131" t="s">
        <v>93</v>
      </c>
      <c r="F8" s="57" t="s">
        <v>92</v>
      </c>
      <c r="G8" s="67"/>
      <c r="H8" s="139" t="s">
        <v>165</v>
      </c>
      <c r="I8" s="132" t="s">
        <v>162</v>
      </c>
    </row>
    <row r="9" spans="1:12" ht="15">
      <c r="A9" s="67"/>
      <c r="B9" s="4"/>
      <c r="C9" s="8"/>
      <c r="D9" s="3"/>
      <c r="E9" s="67"/>
      <c r="F9" s="67"/>
      <c r="G9" s="67"/>
      <c r="J9" s="124"/>
      <c r="K9" s="124"/>
      <c r="L9" s="124"/>
    </row>
    <row r="10" spans="1:7" ht="15">
      <c r="A10" s="67"/>
      <c r="B10" s="4"/>
      <c r="E10" s="67"/>
      <c r="F10" s="67"/>
      <c r="G10" s="67"/>
    </row>
    <row r="11" spans="1:10" ht="32.25" customHeight="1">
      <c r="A11" s="67"/>
      <c r="B11" s="151"/>
      <c r="C11" s="151"/>
      <c r="D11" s="151"/>
      <c r="E11" s="151"/>
      <c r="F11" s="151"/>
      <c r="G11" s="151"/>
      <c r="H11" s="151"/>
      <c r="I11" s="151"/>
      <c r="J11" s="6" t="s">
        <v>13</v>
      </c>
    </row>
    <row r="12" spans="1:15" ht="15">
      <c r="A12" s="67"/>
      <c r="B12" s="4"/>
      <c r="E12" s="67"/>
      <c r="F12" s="67"/>
      <c r="G12" s="67"/>
      <c r="H12" s="124"/>
      <c r="I12" s="124"/>
      <c r="M12" s="107"/>
      <c r="O12" s="70"/>
    </row>
    <row r="13" spans="1:9" ht="15">
      <c r="A13" s="67"/>
      <c r="B13" s="4"/>
      <c r="H13" s="141"/>
      <c r="I13" s="141"/>
    </row>
    <row r="14" spans="1:9" ht="15">
      <c r="A14" s="67"/>
      <c r="B14" s="4"/>
      <c r="H14" s="141"/>
      <c r="I14" s="141"/>
    </row>
    <row r="15" spans="1:15" ht="15">
      <c r="A15" s="67"/>
      <c r="H15" s="141"/>
      <c r="I15" s="141"/>
      <c r="M15" s="70"/>
      <c r="N15" s="70"/>
      <c r="O15" s="70"/>
    </row>
    <row r="16" spans="1:9" ht="15.75" thickBot="1">
      <c r="A16" s="67"/>
      <c r="D16" s="107" t="s">
        <v>14</v>
      </c>
      <c r="E16"/>
      <c r="H16" s="141"/>
      <c r="I16" s="141"/>
    </row>
    <row r="17" spans="1:9" ht="15">
      <c r="A17" s="67"/>
      <c r="D17" s="114" t="s">
        <v>19</v>
      </c>
      <c r="E17" s="115">
        <v>0.15</v>
      </c>
      <c r="H17" s="141"/>
      <c r="I17" s="141"/>
    </row>
    <row r="18" spans="1:9" ht="15">
      <c r="A18" s="67"/>
      <c r="D18" s="116" t="s">
        <v>20</v>
      </c>
      <c r="E18" s="117">
        <v>0.24</v>
      </c>
      <c r="F18" s="67"/>
      <c r="G18" s="67"/>
      <c r="H18" s="141"/>
      <c r="I18" s="141"/>
    </row>
    <row r="19" spans="1:9" ht="15">
      <c r="A19" s="67"/>
      <c r="D19" s="116" t="s">
        <v>21</v>
      </c>
      <c r="E19" s="117">
        <v>0.24</v>
      </c>
      <c r="F19" s="67"/>
      <c r="G19" s="67"/>
      <c r="H19" s="141"/>
      <c r="I19" s="142"/>
    </row>
    <row r="20" spans="1:9" ht="15">
      <c r="A20" s="67"/>
      <c r="D20" s="116" t="s">
        <v>22</v>
      </c>
      <c r="E20" s="117">
        <v>0.24</v>
      </c>
      <c r="F20" s="67"/>
      <c r="G20" s="67"/>
      <c r="H20" s="143"/>
      <c r="I20" s="144"/>
    </row>
    <row r="21" spans="1:9" ht="15">
      <c r="A21" s="67"/>
      <c r="D21" s="116" t="s">
        <v>23</v>
      </c>
      <c r="E21" s="117">
        <v>0.05</v>
      </c>
      <c r="F21" s="67"/>
      <c r="G21" s="67"/>
      <c r="H21" s="124"/>
      <c r="I21" s="124"/>
    </row>
    <row r="22" spans="1:9" ht="15.75" thickBot="1">
      <c r="A22" s="67"/>
      <c r="D22" s="118" t="s">
        <v>24</v>
      </c>
      <c r="E22" s="119">
        <v>0.08</v>
      </c>
      <c r="F22" s="67"/>
      <c r="G22" s="67"/>
      <c r="H22" s="124"/>
      <c r="I22" s="124"/>
    </row>
    <row r="23" spans="1:7" ht="15">
      <c r="A23" s="67"/>
      <c r="F23" s="67"/>
      <c r="G23" s="67"/>
    </row>
    <row r="24" spans="1:7" ht="15">
      <c r="A24" s="67"/>
      <c r="F24" s="67"/>
      <c r="G24" s="67"/>
    </row>
    <row r="25" spans="1:7" ht="15">
      <c r="A25" s="67"/>
      <c r="E25" s="67"/>
      <c r="F25" s="67"/>
      <c r="G25" s="67"/>
    </row>
    <row r="26" spans="1:7" ht="15">
      <c r="A26" s="67"/>
      <c r="E26" s="67"/>
      <c r="F26" s="67"/>
      <c r="G26" s="67"/>
    </row>
    <row r="27" spans="1:7" ht="15">
      <c r="A27" s="67"/>
      <c r="E27" s="67"/>
      <c r="F27" s="67"/>
      <c r="G27" s="67"/>
    </row>
    <row r="28" spans="1:7" ht="15">
      <c r="A28" s="67"/>
      <c r="E28" s="67"/>
      <c r="F28" s="67"/>
      <c r="G28" s="67"/>
    </row>
    <row r="29" spans="1:7" ht="15">
      <c r="A29" s="67"/>
      <c r="E29" s="67"/>
      <c r="F29" s="67"/>
      <c r="G29" s="67"/>
    </row>
    <row r="30" spans="1:7" ht="15">
      <c r="A30" s="67"/>
      <c r="E30" s="67"/>
      <c r="F30" s="67"/>
      <c r="G30" s="67"/>
    </row>
    <row r="31" spans="1:7" ht="15">
      <c r="A31" s="67"/>
      <c r="E31" s="67"/>
      <c r="F31" s="67"/>
      <c r="G31" s="67"/>
    </row>
    <row r="32" spans="1:7" ht="15">
      <c r="A32" s="67"/>
      <c r="E32" s="67"/>
      <c r="F32" s="67"/>
      <c r="G32" s="67"/>
    </row>
    <row r="33" ht="15">
      <c r="A33" s="67"/>
    </row>
    <row r="34" ht="15">
      <c r="A34" s="67"/>
    </row>
    <row r="35" ht="15">
      <c r="A35" s="67"/>
    </row>
    <row r="36" ht="15">
      <c r="A36" s="67"/>
    </row>
    <row r="37" ht="15">
      <c r="A37" s="67"/>
    </row>
    <row r="38" ht="15">
      <c r="A38" s="67"/>
    </row>
    <row r="39" ht="15">
      <c r="A39" s="67"/>
    </row>
    <row r="40" ht="15">
      <c r="A40" s="67"/>
    </row>
    <row r="41" ht="15">
      <c r="A41" s="67"/>
    </row>
    <row r="42" ht="15">
      <c r="A42" s="67"/>
    </row>
    <row r="43" ht="15">
      <c r="A43" s="67"/>
    </row>
    <row r="44" ht="15">
      <c r="A44" s="67"/>
    </row>
    <row r="45" ht="15">
      <c r="A45" s="67"/>
    </row>
    <row r="46" ht="15">
      <c r="A46" s="67"/>
    </row>
    <row r="47" ht="15">
      <c r="A47" s="67"/>
    </row>
    <row r="48" ht="15">
      <c r="A48" s="67"/>
    </row>
    <row r="49" ht="15">
      <c r="A49" s="67"/>
    </row>
    <row r="50" ht="15">
      <c r="A50" s="67"/>
    </row>
    <row r="51" ht="15">
      <c r="A51" s="67"/>
    </row>
    <row r="52" ht="15">
      <c r="A52" s="67"/>
    </row>
    <row r="53" ht="15">
      <c r="A53" s="67"/>
    </row>
    <row r="54" ht="15">
      <c r="A54" s="67"/>
    </row>
    <row r="55" ht="15">
      <c r="A55" s="67"/>
    </row>
    <row r="56" ht="15">
      <c r="A56" s="67"/>
    </row>
    <row r="57" ht="15">
      <c r="A57" s="67"/>
    </row>
    <row r="58" ht="15">
      <c r="A58" s="67"/>
    </row>
    <row r="59" ht="15">
      <c r="A59" s="67"/>
    </row>
    <row r="60" ht="15">
      <c r="A60" s="67"/>
    </row>
    <row r="61" ht="15">
      <c r="A61" s="67"/>
    </row>
    <row r="62" ht="15">
      <c r="A62" s="67"/>
    </row>
    <row r="63" ht="15">
      <c r="A63" s="67"/>
    </row>
    <row r="64" ht="15">
      <c r="A64" s="67"/>
    </row>
    <row r="65" ht="15">
      <c r="A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sheetData>
  <sheetProtection/>
  <mergeCells count="1">
    <mergeCell ref="B11:I11"/>
  </mergeCells>
  <conditionalFormatting sqref="P5 Q4 S4 R1:R3 T1:T3 T6:T65536 R5:R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67" r:id="rId1"/>
  <headerFooter alignWithMargins="0">
    <oddFooter>&amp;C&amp;F&amp;R&amp;P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249"/>
  <sheetViews>
    <sheetView zoomScalePageLayoutView="0" workbookViewId="0" topLeftCell="F1">
      <pane ySplit="2" topLeftCell="A22" activePane="bottomLeft" state="frozen"/>
      <selection pane="topLeft" activeCell="B11" sqref="B11:I11"/>
      <selection pane="bottomLeft" activeCell="B11" sqref="B11:I11"/>
    </sheetView>
  </sheetViews>
  <sheetFormatPr defaultColWidth="11.421875" defaultRowHeight="15"/>
  <cols>
    <col min="1" max="1" width="3.0039062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12.28125" style="2" hidden="1" customWidth="1"/>
    <col min="8" max="8" width="21.7109375" style="2" customWidth="1"/>
    <col min="9" max="9" width="9.421875" style="6" bestFit="1" customWidth="1"/>
    <col min="10" max="10" width="6.00390625" style="6" customWidth="1"/>
    <col min="11" max="13" width="8.7109375" style="6" customWidth="1"/>
    <col min="14" max="14" width="11.00390625" style="6" customWidth="1"/>
    <col min="15" max="15" width="9.7109375" style="6" customWidth="1"/>
    <col min="16" max="16" width="10.00390625" style="6" customWidth="1"/>
    <col min="17" max="17" width="2.8515625" style="84" customWidth="1"/>
    <col min="18" max="18" width="12.421875" style="6" customWidth="1"/>
    <col min="19" max="19" width="10.8515625" style="6" customWidth="1"/>
    <col min="20" max="20" width="11.00390625" style="0" customWidth="1"/>
    <col min="21" max="23" width="11.140625" style="0" customWidth="1"/>
    <col min="24" max="24" width="8.28125" style="0" hidden="1" customWidth="1"/>
    <col min="25" max="25" width="23.7109375" style="0" hidden="1" customWidth="1"/>
    <col min="26" max="26" width="8.28125" style="0" hidden="1" customWidth="1"/>
  </cols>
  <sheetData>
    <row r="1" spans="1:23" s="45" customFormat="1" ht="15.75" thickBot="1">
      <c r="A1" s="40"/>
      <c r="B1" s="41"/>
      <c r="C1" s="41" t="s">
        <v>12</v>
      </c>
      <c r="D1" s="41"/>
      <c r="E1" s="41"/>
      <c r="F1" s="41"/>
      <c r="G1" s="41"/>
      <c r="H1" s="41"/>
      <c r="I1" s="6"/>
      <c r="J1" s="6"/>
      <c r="K1" s="42"/>
      <c r="L1" s="43"/>
      <c r="M1" s="46" t="s">
        <v>7</v>
      </c>
      <c r="N1" s="43"/>
      <c r="O1" s="43"/>
      <c r="P1" s="43"/>
      <c r="Q1" s="79"/>
      <c r="R1" s="85"/>
      <c r="S1" s="85"/>
      <c r="T1" s="86" t="s">
        <v>8</v>
      </c>
      <c r="U1" s="85"/>
      <c r="V1" s="85"/>
      <c r="W1" s="87"/>
    </row>
    <row r="2" spans="1:26" s="1" customFormat="1" ht="60" customHeight="1" thickTop="1">
      <c r="A2" s="48" t="s">
        <v>104</v>
      </c>
      <c r="B2" s="49" t="s">
        <v>101</v>
      </c>
      <c r="C2" s="50" t="s">
        <v>140</v>
      </c>
      <c r="D2" s="51" t="s">
        <v>125</v>
      </c>
      <c r="E2" s="52" t="s">
        <v>103</v>
      </c>
      <c r="F2" s="52" t="s">
        <v>18</v>
      </c>
      <c r="G2" s="52" t="s">
        <v>17</v>
      </c>
      <c r="H2" s="49" t="s">
        <v>113</v>
      </c>
      <c r="I2" s="7" t="s">
        <v>84</v>
      </c>
      <c r="J2" s="7" t="s">
        <v>72</v>
      </c>
      <c r="K2" s="9" t="s">
        <v>85</v>
      </c>
      <c r="L2" s="9" t="s">
        <v>86</v>
      </c>
      <c r="M2" s="9" t="s">
        <v>87</v>
      </c>
      <c r="N2" s="9" t="s">
        <v>88</v>
      </c>
      <c r="O2" s="9" t="s">
        <v>89</v>
      </c>
      <c r="P2" s="76" t="s">
        <v>90</v>
      </c>
      <c r="Q2" s="80"/>
      <c r="R2" s="88" t="s">
        <v>85</v>
      </c>
      <c r="S2" s="89" t="s">
        <v>86</v>
      </c>
      <c r="T2" s="89" t="s">
        <v>87</v>
      </c>
      <c r="U2" s="89" t="s">
        <v>88</v>
      </c>
      <c r="V2" s="89" t="s">
        <v>89</v>
      </c>
      <c r="W2" s="89" t="s">
        <v>90</v>
      </c>
      <c r="X2" s="7" t="s">
        <v>141</v>
      </c>
      <c r="Z2" s="7"/>
    </row>
    <row r="3" spans="1:26" ht="51">
      <c r="A3" s="39">
        <v>1</v>
      </c>
      <c r="B3" s="12" t="s">
        <v>97</v>
      </c>
      <c r="C3" s="13" t="s">
        <v>62</v>
      </c>
      <c r="D3" s="14" t="s">
        <v>98</v>
      </c>
      <c r="E3" s="13" t="s">
        <v>135</v>
      </c>
      <c r="F3" s="100">
        <v>200000</v>
      </c>
      <c r="G3" s="100"/>
      <c r="H3" s="13" t="s">
        <v>94</v>
      </c>
      <c r="I3" s="16" t="s">
        <v>124</v>
      </c>
      <c r="J3" s="16" t="s">
        <v>116</v>
      </c>
      <c r="K3" s="73"/>
      <c r="L3" s="73"/>
      <c r="M3" s="74">
        <f>SUM('KPI (Spain):KPI (Romania)'!L3)</f>
        <v>0</v>
      </c>
      <c r="N3" s="74">
        <f>SUM('KPI (Spain):KPI (Romania)'!M3)</f>
        <v>12000</v>
      </c>
      <c r="O3" s="74">
        <f>SUM('KPI (Spain):KPI (Romania)'!N3)</f>
        <v>28133</v>
      </c>
      <c r="P3" s="74">
        <f>SUM('KPI (Spain):KPI (Romania)'!O3)</f>
        <v>382145</v>
      </c>
      <c r="Q3" s="81"/>
      <c r="R3" s="77"/>
      <c r="S3" s="32"/>
      <c r="T3" s="17">
        <f>$F$3*T32</f>
        <v>10000</v>
      </c>
      <c r="U3" s="17">
        <f>$F$3*U32</f>
        <v>40000</v>
      </c>
      <c r="V3" s="17">
        <f>$F$3*V32</f>
        <v>120000</v>
      </c>
      <c r="W3" s="17">
        <f>$F$3*W32</f>
        <v>200000</v>
      </c>
      <c r="X3" s="18">
        <f aca="true" t="shared" si="0" ref="X3:X8">(MAX(R3:W3)-F3)</f>
        <v>0</v>
      </c>
      <c r="Y3" s="103">
        <f>SUM('KPI (Spain):KPI (Romania)'!F3)</f>
        <v>152000</v>
      </c>
      <c r="Z3" s="18">
        <f>Y3-F3</f>
        <v>-48000</v>
      </c>
    </row>
    <row r="4" spans="1:26" ht="51">
      <c r="A4" s="39">
        <v>2</v>
      </c>
      <c r="B4" s="19" t="s">
        <v>134</v>
      </c>
      <c r="C4" s="13" t="s">
        <v>62</v>
      </c>
      <c r="D4" s="21" t="s">
        <v>99</v>
      </c>
      <c r="E4" s="20" t="s">
        <v>138</v>
      </c>
      <c r="F4" s="31">
        <v>5000000</v>
      </c>
      <c r="G4" s="31"/>
      <c r="H4" s="20" t="s">
        <v>95</v>
      </c>
      <c r="I4" s="23" t="s">
        <v>112</v>
      </c>
      <c r="J4" s="23" t="s">
        <v>116</v>
      </c>
      <c r="K4" s="73"/>
      <c r="L4" s="73"/>
      <c r="M4" s="74">
        <f>SUM('KPI (Spain):KPI (Romania)'!L4)</f>
        <v>0</v>
      </c>
      <c r="N4" s="74">
        <f>SUM('KPI (Spain):KPI (Romania)'!M4)</f>
        <v>50000</v>
      </c>
      <c r="O4" s="74">
        <f>SUM('KPI (Spain):KPI (Romania)'!N4)</f>
        <v>342437</v>
      </c>
      <c r="P4" s="74">
        <f>SUM('KPI (Spain):KPI (Romania)'!O4)</f>
        <v>7037274</v>
      </c>
      <c r="Q4" s="81"/>
      <c r="R4" s="77"/>
      <c r="S4" s="32"/>
      <c r="T4" s="24">
        <f>$F$4*T32</f>
        <v>250000</v>
      </c>
      <c r="U4" s="24">
        <f>$F$4*U32</f>
        <v>1000000</v>
      </c>
      <c r="V4" s="24">
        <f>$F$4*V32</f>
        <v>3000000</v>
      </c>
      <c r="W4" s="24">
        <f>$F$4*W32</f>
        <v>5000000</v>
      </c>
      <c r="X4" s="25">
        <f t="shared" si="0"/>
        <v>0</v>
      </c>
      <c r="Y4" s="103">
        <f>SUM('KPI (Spain):KPI (Romania)'!F4)</f>
        <v>3800000</v>
      </c>
      <c r="Z4" s="25">
        <f aca="true" t="shared" si="1" ref="Z4:Z10">Y4-F4</f>
        <v>-1200000</v>
      </c>
    </row>
    <row r="5" spans="1:26" ht="63.75">
      <c r="A5" s="39">
        <v>3</v>
      </c>
      <c r="B5" s="26" t="s">
        <v>134</v>
      </c>
      <c r="C5" s="13" t="s">
        <v>62</v>
      </c>
      <c r="D5" s="21" t="s">
        <v>39</v>
      </c>
      <c r="E5" s="145" t="s">
        <v>171</v>
      </c>
      <c r="F5" s="101">
        <v>30000</v>
      </c>
      <c r="G5" s="101"/>
      <c r="H5" s="27" t="s">
        <v>96</v>
      </c>
      <c r="I5" s="28" t="s">
        <v>112</v>
      </c>
      <c r="J5" s="28" t="s">
        <v>71</v>
      </c>
      <c r="K5" s="73"/>
      <c r="L5" s="73"/>
      <c r="M5" s="74">
        <f>SUM('KPI (Spain):KPI (Romania)'!L5)</f>
        <v>0</v>
      </c>
      <c r="N5" s="74">
        <v>858</v>
      </c>
      <c r="O5" s="74">
        <v>2604</v>
      </c>
      <c r="P5" s="74">
        <v>7446</v>
      </c>
      <c r="Q5" s="81"/>
      <c r="R5" s="77"/>
      <c r="S5" s="32"/>
      <c r="T5" s="29">
        <f>$F$5*T32</f>
        <v>1500</v>
      </c>
      <c r="U5" s="29">
        <f>$F$5*U32</f>
        <v>6000</v>
      </c>
      <c r="V5" s="29">
        <f>$F$5*V32</f>
        <v>18000</v>
      </c>
      <c r="W5" s="29">
        <f>$F$5*W32</f>
        <v>30000</v>
      </c>
      <c r="X5" s="30">
        <f t="shared" si="0"/>
        <v>0</v>
      </c>
      <c r="Y5" s="103">
        <f>SUM('KPI (Spain):KPI (Romania)'!F5)</f>
        <v>22800</v>
      </c>
      <c r="Z5" s="30">
        <f t="shared" si="1"/>
        <v>-7200</v>
      </c>
    </row>
    <row r="6" spans="1:26" ht="38.25">
      <c r="A6" s="39">
        <v>4</v>
      </c>
      <c r="B6" s="35" t="s">
        <v>134</v>
      </c>
      <c r="C6" s="13" t="s">
        <v>62</v>
      </c>
      <c r="D6" s="37" t="s">
        <v>154</v>
      </c>
      <c r="E6" s="147" t="s">
        <v>170</v>
      </c>
      <c r="F6" s="102">
        <v>250000</v>
      </c>
      <c r="G6" s="102"/>
      <c r="H6" s="36" t="s">
        <v>109</v>
      </c>
      <c r="I6" s="38" t="s">
        <v>112</v>
      </c>
      <c r="J6" s="28" t="s">
        <v>71</v>
      </c>
      <c r="K6" s="73"/>
      <c r="L6" s="73"/>
      <c r="M6" s="74">
        <f>SUM('KPI (Spain):KPI (Romania)'!L6)</f>
        <v>0</v>
      </c>
      <c r="N6" s="74">
        <f>SUM('KPI (Spain):KPI (Romania)'!M6)</f>
        <v>0</v>
      </c>
      <c r="O6" s="74">
        <f>SUM('KPI (Spain):KPI (Romania)'!N6)</f>
        <v>6702</v>
      </c>
      <c r="P6" s="74">
        <f>SUM('KPI (Spain):KPI (Romania)'!O6)</f>
        <v>17867</v>
      </c>
      <c r="Q6" s="81"/>
      <c r="R6" s="77"/>
      <c r="S6" s="59"/>
      <c r="T6" s="71">
        <f>$F$6*T32</f>
        <v>12500</v>
      </c>
      <c r="U6" s="71">
        <f>$F$6*U32</f>
        <v>50000</v>
      </c>
      <c r="V6" s="71">
        <f>$F$6*V32</f>
        <v>150000</v>
      </c>
      <c r="W6" s="71">
        <f>$F$6*W32</f>
        <v>250000</v>
      </c>
      <c r="X6" s="72">
        <f t="shared" si="0"/>
        <v>0</v>
      </c>
      <c r="Y6" s="103">
        <f>SUM('KPI (Spain):KPI (Romania)'!F6)</f>
        <v>190000</v>
      </c>
      <c r="Z6" s="72">
        <f t="shared" si="1"/>
        <v>-60000</v>
      </c>
    </row>
    <row r="7" spans="1:26" ht="51.75">
      <c r="A7" s="39">
        <v>5</v>
      </c>
      <c r="B7" s="19" t="s">
        <v>134</v>
      </c>
      <c r="C7" s="20" t="s">
        <v>61</v>
      </c>
      <c r="D7" s="146" t="s">
        <v>169</v>
      </c>
      <c r="E7" s="36" t="s">
        <v>42</v>
      </c>
      <c r="F7" s="31">
        <v>30</v>
      </c>
      <c r="G7" s="31">
        <v>5</v>
      </c>
      <c r="H7" s="20" t="s">
        <v>105</v>
      </c>
      <c r="I7" s="23" t="s">
        <v>124</v>
      </c>
      <c r="J7" s="23" t="s">
        <v>131</v>
      </c>
      <c r="K7" s="74">
        <f>SUM('KPI (Spain):KPI (Romania)'!J7)</f>
        <v>0</v>
      </c>
      <c r="L7" s="74">
        <f>SUM('KPI (Spain):KPI (Romania)'!K7)</f>
        <v>0</v>
      </c>
      <c r="M7" s="74">
        <f>SUM('KPI (Spain):KPI (Romania)'!L7)</f>
        <v>5</v>
      </c>
      <c r="N7" s="74">
        <f>SUM('KPI (Spain):KPI (Romania)'!M7)</f>
        <v>8</v>
      </c>
      <c r="O7" s="74">
        <f>SUM('KPI (Spain):KPI (Romania)'!N7)</f>
        <v>9</v>
      </c>
      <c r="P7" s="74">
        <f>SUM('KPI (Spain):KPI (Romania)'!O7)</f>
        <v>38</v>
      </c>
      <c r="Q7" s="81"/>
      <c r="R7" s="96">
        <v>6</v>
      </c>
      <c r="S7" s="97">
        <v>20</v>
      </c>
      <c r="T7" s="97">
        <v>30</v>
      </c>
      <c r="U7" s="59"/>
      <c r="V7" s="59"/>
      <c r="W7" s="59"/>
      <c r="X7" s="60">
        <f t="shared" si="0"/>
        <v>0</v>
      </c>
      <c r="Y7" s="103">
        <f>SUM('KPI (Spain):KPI (Romania)'!F7)</f>
        <v>25</v>
      </c>
      <c r="Z7" s="60">
        <f t="shared" si="1"/>
        <v>-5</v>
      </c>
    </row>
    <row r="8" spans="1:26" ht="63.75">
      <c r="A8" s="39">
        <v>6</v>
      </c>
      <c r="B8" s="19" t="s">
        <v>134</v>
      </c>
      <c r="C8" s="20" t="s">
        <v>61</v>
      </c>
      <c r="D8" s="47" t="s">
        <v>55</v>
      </c>
      <c r="E8" s="57" t="s">
        <v>139</v>
      </c>
      <c r="F8" s="91">
        <v>54</v>
      </c>
      <c r="G8" s="91">
        <v>9</v>
      </c>
      <c r="H8" s="57" t="s">
        <v>106</v>
      </c>
      <c r="I8" s="53" t="s">
        <v>69</v>
      </c>
      <c r="J8" s="53" t="s">
        <v>130</v>
      </c>
      <c r="K8" s="73"/>
      <c r="L8" s="73"/>
      <c r="M8" s="74">
        <f>SUM('KPI (Spain):KPI (Romania)'!L8)</f>
        <v>15</v>
      </c>
      <c r="N8" s="74">
        <f>SUM('KPI (Spain):KPI (Romania)'!M8)</f>
        <v>23</v>
      </c>
      <c r="O8" s="74">
        <f>SUM('KPI (Spain):KPI (Romania)'!N8)</f>
        <v>64</v>
      </c>
      <c r="P8" s="74">
        <f>SUM('KPI (Spain):KPI (Romania)'!O8)</f>
        <v>160</v>
      </c>
      <c r="Q8" s="81"/>
      <c r="R8" s="78"/>
      <c r="S8" s="59"/>
      <c r="T8" s="97">
        <v>10</v>
      </c>
      <c r="U8" s="97">
        <v>30</v>
      </c>
      <c r="V8" s="97">
        <v>54</v>
      </c>
      <c r="W8" s="59"/>
      <c r="X8" s="60">
        <f t="shared" si="0"/>
        <v>0</v>
      </c>
      <c r="Y8" s="103">
        <f>SUM('KPI (Spain):KPI (Romania)'!F8)</f>
        <v>45</v>
      </c>
      <c r="Z8" s="60">
        <f t="shared" si="1"/>
        <v>-9</v>
      </c>
    </row>
    <row r="9" spans="1:26" ht="89.25">
      <c r="A9" s="39">
        <v>7</v>
      </c>
      <c r="B9" s="19" t="s">
        <v>102</v>
      </c>
      <c r="C9" s="20" t="s">
        <v>61</v>
      </c>
      <c r="D9" s="47" t="s">
        <v>41</v>
      </c>
      <c r="E9" s="57" t="s">
        <v>143</v>
      </c>
      <c r="F9" s="57">
        <v>500</v>
      </c>
      <c r="G9" s="57">
        <v>85</v>
      </c>
      <c r="H9" s="57" t="s">
        <v>108</v>
      </c>
      <c r="I9" s="53" t="s">
        <v>110</v>
      </c>
      <c r="J9" s="53" t="s">
        <v>68</v>
      </c>
      <c r="K9" s="73"/>
      <c r="L9" s="73"/>
      <c r="M9" s="74">
        <f>SUM('KPI (Spain):KPI (Romania)'!L9)</f>
        <v>0</v>
      </c>
      <c r="N9" s="74">
        <v>91</v>
      </c>
      <c r="O9" s="74">
        <f>SUM('KPI (Spain):KPI (Romania)'!N9)</f>
        <v>168</v>
      </c>
      <c r="P9" s="74">
        <f>SUM('KPI (Spain):KPI (Romania)'!O9)+3</f>
        <v>388</v>
      </c>
      <c r="Q9" s="81"/>
      <c r="R9" s="78"/>
      <c r="S9" s="59"/>
      <c r="T9" s="62">
        <f>T32*$F$9</f>
        <v>25</v>
      </c>
      <c r="U9" s="62">
        <f>U32*$F$9</f>
        <v>100</v>
      </c>
      <c r="V9" s="62">
        <f>V32*$F$9</f>
        <v>300</v>
      </c>
      <c r="W9" s="62">
        <f>W32*$F$9</f>
        <v>500</v>
      </c>
      <c r="X9" s="60">
        <f aca="true" t="shared" si="2" ref="X9:X20">(MAX(R9:W9)-F9)</f>
        <v>0</v>
      </c>
      <c r="Y9" s="103">
        <f>SUM('KPI (Spain):KPI (Romania)'!F9)</f>
        <v>425</v>
      </c>
      <c r="Z9" s="60">
        <f t="shared" si="1"/>
        <v>-75</v>
      </c>
    </row>
    <row r="10" spans="1:26" ht="102">
      <c r="A10" s="39">
        <v>8</v>
      </c>
      <c r="B10" s="19" t="s">
        <v>132</v>
      </c>
      <c r="C10" s="13" t="s">
        <v>62</v>
      </c>
      <c r="D10" s="47" t="s">
        <v>56</v>
      </c>
      <c r="E10" s="57" t="s">
        <v>144</v>
      </c>
      <c r="F10" s="57">
        <v>500</v>
      </c>
      <c r="G10" s="57"/>
      <c r="H10" s="57" t="s">
        <v>78</v>
      </c>
      <c r="I10" s="53" t="s">
        <v>124</v>
      </c>
      <c r="J10" s="53" t="s">
        <v>117</v>
      </c>
      <c r="K10" s="73"/>
      <c r="L10" s="73"/>
      <c r="M10" s="74">
        <f>SUM('KPI (Spain):KPI (Romania)'!L10)</f>
        <v>0</v>
      </c>
      <c r="N10" s="74">
        <f>SUM('KPI (Spain):KPI (Romania)'!M10)</f>
        <v>40</v>
      </c>
      <c r="O10" s="74">
        <f>SUM('KPI (Spain):KPI (Romania)'!N10)</f>
        <v>85</v>
      </c>
      <c r="P10" s="74">
        <f>SUM('KPI (Spain):KPI (Romania)'!O10)</f>
        <v>206</v>
      </c>
      <c r="Q10" s="81"/>
      <c r="R10" s="78"/>
      <c r="S10" s="59"/>
      <c r="T10" s="62">
        <f>T32*$F$10</f>
        <v>25</v>
      </c>
      <c r="U10" s="62">
        <f>U32*$F$10</f>
        <v>100</v>
      </c>
      <c r="V10" s="62">
        <f>V32*$F$10</f>
        <v>300</v>
      </c>
      <c r="W10" s="33">
        <f>W32*$F$10</f>
        <v>500</v>
      </c>
      <c r="X10" s="25">
        <f t="shared" si="2"/>
        <v>0</v>
      </c>
      <c r="Y10" s="103">
        <f>SUM('KPI (Spain):KPI (Romania)'!F10)</f>
        <v>380</v>
      </c>
      <c r="Z10" s="25">
        <f t="shared" si="1"/>
        <v>-120</v>
      </c>
    </row>
    <row r="11" spans="1:26" ht="38.25">
      <c r="A11" s="39">
        <v>9</v>
      </c>
      <c r="B11" s="19" t="s">
        <v>132</v>
      </c>
      <c r="C11" s="20" t="s">
        <v>61</v>
      </c>
      <c r="D11" s="47" t="s">
        <v>57</v>
      </c>
      <c r="E11" s="57" t="s">
        <v>128</v>
      </c>
      <c r="F11" s="57">
        <v>30</v>
      </c>
      <c r="G11" s="57">
        <v>5</v>
      </c>
      <c r="H11" s="57" t="s">
        <v>79</v>
      </c>
      <c r="I11" s="53" t="s">
        <v>123</v>
      </c>
      <c r="J11" s="53" t="s">
        <v>149</v>
      </c>
      <c r="K11" s="74">
        <f>SUM('KPI (Spain):KPI (Romania)'!J11)</f>
        <v>0</v>
      </c>
      <c r="L11" s="74">
        <f>SUM('KPI (Spain):KPI (Romania)'!K11)</f>
        <v>0</v>
      </c>
      <c r="M11" s="74">
        <f>SUM('KPI (Spain):KPI (Romania)'!L11)</f>
        <v>8</v>
      </c>
      <c r="N11" s="74">
        <f>SUM('KPI (Spain):KPI (Romania)'!M11)</f>
        <v>16</v>
      </c>
      <c r="O11" s="74">
        <f>SUM('KPI (Spain):KPI (Romania)'!N11)</f>
        <v>29</v>
      </c>
      <c r="P11" s="74">
        <f>SUM('KPI (Spain):KPI (Romania)'!O11)</f>
        <v>39</v>
      </c>
      <c r="Q11" s="81"/>
      <c r="R11" s="98">
        <v>10</v>
      </c>
      <c r="S11" s="97">
        <v>20</v>
      </c>
      <c r="T11" s="97">
        <v>30</v>
      </c>
      <c r="U11" s="59"/>
      <c r="V11" s="59"/>
      <c r="W11" s="32"/>
      <c r="X11" s="25">
        <f t="shared" si="2"/>
        <v>0</v>
      </c>
      <c r="Y11" s="103">
        <f>SUM('KPI (Spain):KPI (Romania)'!F11)</f>
        <v>25</v>
      </c>
      <c r="Z11" s="25">
        <f aca="true" t="shared" si="3" ref="Z11:Z25">Y11-F11</f>
        <v>-5</v>
      </c>
    </row>
    <row r="12" spans="1:26" ht="51">
      <c r="A12" s="39">
        <v>10</v>
      </c>
      <c r="B12" s="19" t="s">
        <v>126</v>
      </c>
      <c r="C12" s="20" t="s">
        <v>61</v>
      </c>
      <c r="D12" s="47" t="s">
        <v>58</v>
      </c>
      <c r="E12" s="57" t="s">
        <v>145</v>
      </c>
      <c r="F12" s="57">
        <v>70</v>
      </c>
      <c r="G12" s="57">
        <v>12</v>
      </c>
      <c r="H12" s="57" t="s">
        <v>80</v>
      </c>
      <c r="I12" s="53" t="s">
        <v>123</v>
      </c>
      <c r="J12" s="53" t="s">
        <v>150</v>
      </c>
      <c r="K12" s="73"/>
      <c r="L12" s="74">
        <f>SUM('KPI (Spain):KPI (Romania)'!K12)</f>
        <v>3</v>
      </c>
      <c r="M12" s="74">
        <f>SUM('KPI (Spain):KPI (Romania)'!L12)</f>
        <v>5</v>
      </c>
      <c r="N12" s="74">
        <f>SUM('KPI (Spain):KPI (Romania)'!M12)</f>
        <v>19</v>
      </c>
      <c r="O12" s="74">
        <f>SUM('KPI (Spain):KPI (Romania)'!N12)</f>
        <v>84</v>
      </c>
      <c r="P12" s="74">
        <f>SUM('KPI (Spain):KPI (Romania)'!O12)</f>
        <v>157</v>
      </c>
      <c r="Q12" s="81"/>
      <c r="R12" s="78"/>
      <c r="S12" s="97">
        <v>70</v>
      </c>
      <c r="T12" s="59"/>
      <c r="U12" s="59"/>
      <c r="V12" s="59"/>
      <c r="W12" s="32"/>
      <c r="X12" s="25">
        <f t="shared" si="2"/>
        <v>0</v>
      </c>
      <c r="Y12" s="103">
        <f>SUM('KPI (Spain):KPI (Romania)'!F12)</f>
        <v>60</v>
      </c>
      <c r="Z12" s="25">
        <f t="shared" si="3"/>
        <v>-10</v>
      </c>
    </row>
    <row r="13" spans="1:26" ht="102">
      <c r="A13" s="39">
        <v>11</v>
      </c>
      <c r="B13" s="19" t="s">
        <v>133</v>
      </c>
      <c r="C13" s="20" t="s">
        <v>129</v>
      </c>
      <c r="D13" s="34" t="s">
        <v>45</v>
      </c>
      <c r="E13" s="57" t="s">
        <v>67</v>
      </c>
      <c r="F13" s="57">
        <v>500</v>
      </c>
      <c r="G13" s="57"/>
      <c r="H13" s="57" t="s">
        <v>107</v>
      </c>
      <c r="I13" s="53" t="s">
        <v>111</v>
      </c>
      <c r="J13" s="53" t="s">
        <v>118</v>
      </c>
      <c r="K13" s="73"/>
      <c r="L13" s="73"/>
      <c r="M13" s="59"/>
      <c r="N13" s="59"/>
      <c r="O13" s="59"/>
      <c r="P13" s="74">
        <f>SUM('KPI (Spain):KPI (Romania)'!O13)</f>
        <v>249</v>
      </c>
      <c r="Q13" s="82"/>
      <c r="R13" s="78"/>
      <c r="S13" s="59"/>
      <c r="T13" s="62">
        <f>T32*$F$13</f>
        <v>25</v>
      </c>
      <c r="U13" s="62">
        <f>U32*$F$13</f>
        <v>100</v>
      </c>
      <c r="V13" s="62">
        <f>V32*$F$13</f>
        <v>300</v>
      </c>
      <c r="W13" s="33">
        <f>W32*$F$13</f>
        <v>500</v>
      </c>
      <c r="X13" s="25">
        <f t="shared" si="2"/>
        <v>0</v>
      </c>
      <c r="Y13" s="103">
        <f>SUM('KPI (Spain):KPI (Romania)'!F13)</f>
        <v>500</v>
      </c>
      <c r="Z13" s="25">
        <f t="shared" si="3"/>
        <v>0</v>
      </c>
    </row>
    <row r="14" spans="1:26" ht="89.25">
      <c r="A14" s="39">
        <v>12</v>
      </c>
      <c r="B14" s="19" t="s">
        <v>133</v>
      </c>
      <c r="C14" s="20" t="s">
        <v>129</v>
      </c>
      <c r="D14" s="34" t="s">
        <v>46</v>
      </c>
      <c r="E14" s="57" t="s">
        <v>66</v>
      </c>
      <c r="F14" s="57">
        <v>1000</v>
      </c>
      <c r="G14" s="57"/>
      <c r="H14" s="57" t="s">
        <v>107</v>
      </c>
      <c r="I14" s="53" t="s">
        <v>111</v>
      </c>
      <c r="J14" s="53" t="s">
        <v>120</v>
      </c>
      <c r="K14" s="73"/>
      <c r="L14" s="73"/>
      <c r="M14" s="59"/>
      <c r="N14" s="59"/>
      <c r="O14" s="59"/>
      <c r="P14" s="74">
        <f>SUM('KPI (Spain):KPI (Romania)'!O14)</f>
        <v>390</v>
      </c>
      <c r="Q14" s="82"/>
      <c r="R14" s="78"/>
      <c r="S14" s="59"/>
      <c r="T14" s="62">
        <f>T32*$F$14</f>
        <v>50</v>
      </c>
      <c r="U14" s="62">
        <f>U32*$F$14</f>
        <v>200</v>
      </c>
      <c r="V14" s="62">
        <f>V32*$F$14</f>
        <v>600</v>
      </c>
      <c r="W14" s="33">
        <f>W32*$F$14</f>
        <v>1000</v>
      </c>
      <c r="X14" s="25">
        <f t="shared" si="2"/>
        <v>0</v>
      </c>
      <c r="Y14" s="103">
        <f>SUM('KPI (Spain):KPI (Romania)'!F14)</f>
        <v>1000</v>
      </c>
      <c r="Z14" s="25">
        <f t="shared" si="3"/>
        <v>0</v>
      </c>
    </row>
    <row r="15" spans="1:26" ht="89.25">
      <c r="A15" s="39">
        <v>13</v>
      </c>
      <c r="B15" s="19" t="s">
        <v>133</v>
      </c>
      <c r="C15" s="20" t="s">
        <v>129</v>
      </c>
      <c r="D15" s="34" t="s">
        <v>47</v>
      </c>
      <c r="E15" s="57" t="s">
        <v>65</v>
      </c>
      <c r="F15" s="57">
        <v>1000</v>
      </c>
      <c r="G15" s="57"/>
      <c r="H15" s="57" t="s">
        <v>107</v>
      </c>
      <c r="I15" s="53" t="s">
        <v>111</v>
      </c>
      <c r="J15" s="53" t="s">
        <v>122</v>
      </c>
      <c r="K15" s="73"/>
      <c r="L15" s="73"/>
      <c r="M15" s="59"/>
      <c r="N15" s="59"/>
      <c r="O15" s="59"/>
      <c r="P15" s="74">
        <f>SUM('KPI (Spain):KPI (Romania)'!O15)</f>
        <v>187</v>
      </c>
      <c r="Q15" s="82"/>
      <c r="R15" s="78"/>
      <c r="S15" s="59"/>
      <c r="T15" s="62">
        <f>T32*$F$14</f>
        <v>50</v>
      </c>
      <c r="U15" s="62">
        <f>U32*$F$14</f>
        <v>200</v>
      </c>
      <c r="V15" s="62">
        <f>V32*$F$14</f>
        <v>600</v>
      </c>
      <c r="W15" s="33">
        <f>W32*$F$14</f>
        <v>1000</v>
      </c>
      <c r="X15" s="25">
        <f>(MAX(R15:W15)-F15)</f>
        <v>0</v>
      </c>
      <c r="Y15" s="103">
        <f>SUM('KPI (Spain):KPI (Romania)'!F15)</f>
        <v>1000</v>
      </c>
      <c r="Z15" s="25">
        <f t="shared" si="3"/>
        <v>0</v>
      </c>
    </row>
    <row r="16" spans="1:26" ht="76.5">
      <c r="A16" s="39">
        <v>14</v>
      </c>
      <c r="B16" s="19" t="s">
        <v>133</v>
      </c>
      <c r="C16" s="20" t="s">
        <v>129</v>
      </c>
      <c r="D16" s="34" t="s">
        <v>48</v>
      </c>
      <c r="E16" s="57" t="s">
        <v>64</v>
      </c>
      <c r="F16" s="57">
        <v>1000</v>
      </c>
      <c r="G16" s="57"/>
      <c r="H16" s="57" t="s">
        <v>107</v>
      </c>
      <c r="I16" s="53" t="s">
        <v>111</v>
      </c>
      <c r="J16" s="53" t="s">
        <v>121</v>
      </c>
      <c r="K16" s="73"/>
      <c r="L16" s="73"/>
      <c r="M16" s="74">
        <f>SUM('KPI (Spain):KPI (Romania)'!L16)</f>
        <v>0</v>
      </c>
      <c r="N16" s="74">
        <f>SUM('KPI (Spain):KPI (Romania)'!M16)</f>
        <v>0</v>
      </c>
      <c r="O16" s="74">
        <f>SUM('KPI (Spain):KPI (Romania)'!N16)</f>
        <v>54</v>
      </c>
      <c r="P16" s="74">
        <f>SUM('KPI (Spain):KPI (Romania)'!O16)</f>
        <v>417</v>
      </c>
      <c r="Q16" s="81"/>
      <c r="R16" s="78"/>
      <c r="S16" s="59"/>
      <c r="T16" s="64">
        <f>T32*$F$16</f>
        <v>50</v>
      </c>
      <c r="U16" s="64">
        <f>U32*$F$16</f>
        <v>200</v>
      </c>
      <c r="V16" s="64">
        <f>V32*$F$16</f>
        <v>600</v>
      </c>
      <c r="W16" s="24">
        <f>W32*$F$16</f>
        <v>1000</v>
      </c>
      <c r="X16" s="25">
        <f>(MAX(R16:W16)-F16)</f>
        <v>0</v>
      </c>
      <c r="Y16" s="103">
        <f>SUM('KPI (Spain):KPI (Romania)'!F16)</f>
        <v>1000</v>
      </c>
      <c r="Z16" s="25">
        <f t="shared" si="3"/>
        <v>0</v>
      </c>
    </row>
    <row r="17" spans="1:26" ht="102">
      <c r="A17" s="39">
        <v>15</v>
      </c>
      <c r="B17" s="19" t="s">
        <v>133</v>
      </c>
      <c r="C17" s="20" t="s">
        <v>129</v>
      </c>
      <c r="D17" s="34" t="s">
        <v>49</v>
      </c>
      <c r="E17" s="57" t="s">
        <v>63</v>
      </c>
      <c r="F17" s="91">
        <v>500</v>
      </c>
      <c r="G17" s="91"/>
      <c r="H17" s="57" t="s">
        <v>107</v>
      </c>
      <c r="I17" s="53" t="s">
        <v>111</v>
      </c>
      <c r="J17" s="53" t="s">
        <v>119</v>
      </c>
      <c r="K17" s="73"/>
      <c r="L17" s="73"/>
      <c r="M17" s="74">
        <f>SUM('KPI (Spain):KPI (Romania)'!L17)</f>
        <v>0</v>
      </c>
      <c r="N17" s="74">
        <f>SUM('KPI (Spain):KPI (Romania)'!M17)</f>
        <v>14</v>
      </c>
      <c r="O17" s="74">
        <f>SUM('KPI (Spain):KPI (Romania)'!N17)</f>
        <v>17</v>
      </c>
      <c r="P17" s="74">
        <f>SUM('KPI (Spain):KPI (Romania)'!O17)</f>
        <v>319</v>
      </c>
      <c r="Q17" s="81"/>
      <c r="R17" s="78"/>
      <c r="S17" s="59"/>
      <c r="T17" s="64">
        <f>T32*$F$17</f>
        <v>25</v>
      </c>
      <c r="U17" s="64">
        <f>U32*$F$17</f>
        <v>100</v>
      </c>
      <c r="V17" s="64">
        <f>V32*$F$17</f>
        <v>300</v>
      </c>
      <c r="W17" s="24">
        <f>W32*$F$17</f>
        <v>500</v>
      </c>
      <c r="X17" s="25">
        <f t="shared" si="2"/>
        <v>0</v>
      </c>
      <c r="Y17" s="103">
        <f>SUM('KPI (Spain):KPI (Romania)'!F17)</f>
        <v>500</v>
      </c>
      <c r="Z17" s="25">
        <f t="shared" si="3"/>
        <v>0</v>
      </c>
    </row>
    <row r="18" spans="1:26" ht="38.25">
      <c r="A18" s="39">
        <v>16</v>
      </c>
      <c r="B18" s="19" t="s">
        <v>127</v>
      </c>
      <c r="C18" s="20" t="s">
        <v>61</v>
      </c>
      <c r="D18" s="47" t="s">
        <v>37</v>
      </c>
      <c r="E18" s="65" t="s">
        <v>38</v>
      </c>
      <c r="F18" s="91">
        <v>20</v>
      </c>
      <c r="G18" s="91">
        <v>3</v>
      </c>
      <c r="H18" s="57" t="s">
        <v>82</v>
      </c>
      <c r="I18" s="53" t="s">
        <v>123</v>
      </c>
      <c r="J18" s="53" t="s">
        <v>115</v>
      </c>
      <c r="K18" s="73"/>
      <c r="L18" s="73"/>
      <c r="M18" s="74">
        <f>SUM('KPI (Spain):KPI (Romania)'!L18)</f>
        <v>8</v>
      </c>
      <c r="N18" s="74">
        <f>SUM('KPI (Spain):KPI (Romania)'!M18)</f>
        <v>8</v>
      </c>
      <c r="O18" s="74">
        <f>SUM('KPI (Spain):KPI (Romania)'!N18)</f>
        <v>11</v>
      </c>
      <c r="P18" s="74">
        <f>SUM('KPI (Spain):KPI (Romania)'!O18)</f>
        <v>34</v>
      </c>
      <c r="Q18" s="81"/>
      <c r="R18" s="78"/>
      <c r="S18" s="59"/>
      <c r="T18" s="99">
        <v>20</v>
      </c>
      <c r="U18" s="59"/>
      <c r="V18" s="59"/>
      <c r="W18" s="32"/>
      <c r="X18" s="25">
        <f t="shared" si="2"/>
        <v>0</v>
      </c>
      <c r="Y18" s="103">
        <f>SUM('KPI (Spain):KPI (Romania)'!F18)</f>
        <v>15</v>
      </c>
      <c r="Z18" s="25">
        <f t="shared" si="3"/>
        <v>-5</v>
      </c>
    </row>
    <row r="19" spans="1:26" ht="51">
      <c r="A19" s="39">
        <v>17</v>
      </c>
      <c r="B19" s="19" t="s">
        <v>146</v>
      </c>
      <c r="C19" s="20" t="s">
        <v>62</v>
      </c>
      <c r="D19" s="63" t="s">
        <v>32</v>
      </c>
      <c r="E19" s="57" t="s">
        <v>70</v>
      </c>
      <c r="F19" s="91">
        <v>25000</v>
      </c>
      <c r="G19" s="91"/>
      <c r="H19" s="57" t="s">
        <v>83</v>
      </c>
      <c r="I19" s="53" t="s">
        <v>111</v>
      </c>
      <c r="J19" s="53" t="s">
        <v>119</v>
      </c>
      <c r="K19" s="73"/>
      <c r="L19" s="73"/>
      <c r="M19" s="74">
        <f>SUM('KPI (Spain):KPI (Romania)'!L19)</f>
        <v>0</v>
      </c>
      <c r="N19" s="74">
        <f>SUM('KPI (Spain):KPI (Romania)'!M19)</f>
        <v>0</v>
      </c>
      <c r="O19" s="74">
        <f>SUM('KPI (Spain):KPI (Romania)'!N19)</f>
        <v>0</v>
      </c>
      <c r="P19" s="74">
        <f>SUM('KPI (Spain):KPI (Romania)'!O19)</f>
        <v>152</v>
      </c>
      <c r="Q19" s="81"/>
      <c r="R19" s="78"/>
      <c r="S19" s="59"/>
      <c r="T19" s="64">
        <f>T32*$F$19</f>
        <v>1250</v>
      </c>
      <c r="U19" s="64">
        <f>U32*$F$19</f>
        <v>5000</v>
      </c>
      <c r="V19" s="64">
        <f>V32*$F$19</f>
        <v>15000</v>
      </c>
      <c r="W19" s="24">
        <f>W32*$F$19</f>
        <v>25000</v>
      </c>
      <c r="X19" s="25">
        <f t="shared" si="2"/>
        <v>0</v>
      </c>
      <c r="Y19" s="103">
        <f>SUM('KPI (Spain):KPI (Romania)'!F19)</f>
        <v>19000</v>
      </c>
      <c r="Z19" s="25">
        <f t="shared" si="3"/>
        <v>-6000</v>
      </c>
    </row>
    <row r="20" spans="1:26" ht="25.5">
      <c r="A20" s="39">
        <v>18</v>
      </c>
      <c r="B20" s="19" t="s">
        <v>146</v>
      </c>
      <c r="C20" s="20" t="s">
        <v>62</v>
      </c>
      <c r="D20" s="63" t="s">
        <v>33</v>
      </c>
      <c r="E20" s="57" t="s">
        <v>91</v>
      </c>
      <c r="F20" s="91">
        <v>5000</v>
      </c>
      <c r="G20" s="91"/>
      <c r="H20" s="57" t="s">
        <v>83</v>
      </c>
      <c r="I20" s="53" t="s">
        <v>111</v>
      </c>
      <c r="J20" s="53" t="s">
        <v>119</v>
      </c>
      <c r="K20" s="73"/>
      <c r="L20" s="73"/>
      <c r="M20" s="74">
        <f>SUM('KPI (Spain):KPI (Romania)'!L20)</f>
        <v>0</v>
      </c>
      <c r="N20" s="74">
        <f>SUM('KPI (Spain):KPI (Romania)'!M20)</f>
        <v>0</v>
      </c>
      <c r="O20" s="74">
        <f>SUM('KPI (Spain):KPI (Romania)'!N20)</f>
        <v>0</v>
      </c>
      <c r="P20" s="74">
        <f>SUM('KPI (Spain):KPI (Romania)'!O20)</f>
        <v>152</v>
      </c>
      <c r="Q20" s="81"/>
      <c r="R20" s="78"/>
      <c r="S20" s="59"/>
      <c r="T20" s="64">
        <f>T32*$F$20</f>
        <v>250</v>
      </c>
      <c r="U20" s="64">
        <f>U32*$F$20</f>
        <v>1000</v>
      </c>
      <c r="V20" s="64">
        <f>V32*$F$20</f>
        <v>3000</v>
      </c>
      <c r="W20" s="24">
        <f>W32*$F$20</f>
        <v>5000</v>
      </c>
      <c r="X20" s="25">
        <f t="shared" si="2"/>
        <v>0</v>
      </c>
      <c r="Y20" s="103">
        <f>SUM('KPI (Spain):KPI (Romania)'!F20)</f>
        <v>3800</v>
      </c>
      <c r="Z20" s="25">
        <f t="shared" si="3"/>
        <v>-1200</v>
      </c>
    </row>
    <row r="21" spans="1:26" ht="38.25">
      <c r="A21" s="39">
        <v>19</v>
      </c>
      <c r="B21" s="19" t="s">
        <v>146</v>
      </c>
      <c r="C21" s="20" t="s">
        <v>61</v>
      </c>
      <c r="D21" s="63" t="s">
        <v>54</v>
      </c>
      <c r="E21" s="57" t="s">
        <v>142</v>
      </c>
      <c r="F21" s="100">
        <v>300</v>
      </c>
      <c r="G21" s="100">
        <v>50</v>
      </c>
      <c r="H21" s="57" t="s">
        <v>81</v>
      </c>
      <c r="I21" s="53" t="s">
        <v>111</v>
      </c>
      <c r="J21" s="53" t="s">
        <v>119</v>
      </c>
      <c r="K21" s="73"/>
      <c r="L21" s="73"/>
      <c r="M21" s="74">
        <f>SUM('KPI (Spain):KPI (Romania)'!L21)</f>
        <v>0</v>
      </c>
      <c r="N21" s="74">
        <f>SUM('KPI (Spain):KPI (Romania)'!M21)</f>
        <v>0</v>
      </c>
      <c r="O21" s="74">
        <f>SUM('KPI (Spain):KPI (Romania)'!N21)</f>
        <v>0</v>
      </c>
      <c r="P21" s="74">
        <f>SUM('KPI (Spain):KPI (Romania)'!O21)</f>
        <v>52</v>
      </c>
      <c r="Q21" s="81"/>
      <c r="R21" s="78"/>
      <c r="S21" s="59"/>
      <c r="T21" s="64">
        <f>$T$32*F21</f>
        <v>15</v>
      </c>
      <c r="U21" s="64">
        <f>U32*$F$21</f>
        <v>60</v>
      </c>
      <c r="V21" s="64">
        <f>V32*$F$21</f>
        <v>180</v>
      </c>
      <c r="W21" s="24">
        <f>W32*$F$21</f>
        <v>300</v>
      </c>
      <c r="X21" s="25">
        <f aca="true" t="shared" si="4" ref="X21:X27">(MAX(R21:W21)-F21)</f>
        <v>0</v>
      </c>
      <c r="Y21" s="103">
        <f>SUM('KPI (Spain):KPI (Romania)'!F21)</f>
        <v>250</v>
      </c>
      <c r="Z21" s="25">
        <f t="shared" si="3"/>
        <v>-50</v>
      </c>
    </row>
    <row r="22" spans="1:26" ht="89.25">
      <c r="A22" s="39">
        <v>20</v>
      </c>
      <c r="B22" s="5" t="s">
        <v>147</v>
      </c>
      <c r="C22" s="20" t="s">
        <v>62</v>
      </c>
      <c r="D22" s="63" t="s">
        <v>75</v>
      </c>
      <c r="E22" s="57" t="s">
        <v>75</v>
      </c>
      <c r="F22" s="31">
        <v>675000</v>
      </c>
      <c r="G22" s="31"/>
      <c r="H22" s="57" t="s">
        <v>152</v>
      </c>
      <c r="I22" s="53"/>
      <c r="J22" s="53" t="s">
        <v>71</v>
      </c>
      <c r="K22" s="73"/>
      <c r="L22" s="73"/>
      <c r="M22" s="74">
        <f>SUM('KPI (Spain):KPI (Romania)'!L22)</f>
        <v>0</v>
      </c>
      <c r="N22" s="74">
        <f>SUM('KPI (Spain):KPI (Romania)'!M22)</f>
        <v>0</v>
      </c>
      <c r="O22" s="74">
        <f>SUM('KPI (Spain):KPI (Romania)'!N22)</f>
        <v>0</v>
      </c>
      <c r="P22" s="74">
        <v>3941928</v>
      </c>
      <c r="Q22" s="81"/>
      <c r="R22" s="78"/>
      <c r="S22" s="59"/>
      <c r="T22" s="66">
        <f>T32*$F$22</f>
        <v>33750</v>
      </c>
      <c r="U22" s="66">
        <f>U32*$F$22</f>
        <v>135000</v>
      </c>
      <c r="V22" s="66">
        <f>V32*$F$22</f>
        <v>405000</v>
      </c>
      <c r="W22" s="11">
        <f>W32*$F$22</f>
        <v>675000</v>
      </c>
      <c r="X22" s="10">
        <f t="shared" si="4"/>
        <v>0</v>
      </c>
      <c r="Y22" s="103">
        <f>SUM('KPI (Spain):KPI (Romania)'!F22)</f>
        <v>513000</v>
      </c>
      <c r="Z22" s="10">
        <f t="shared" si="3"/>
        <v>-162000</v>
      </c>
    </row>
    <row r="23" spans="1:26" ht="142.5">
      <c r="A23" s="39">
        <v>21</v>
      </c>
      <c r="B23" s="19" t="s">
        <v>148</v>
      </c>
      <c r="C23" s="20" t="s">
        <v>62</v>
      </c>
      <c r="D23" s="63" t="s">
        <v>76</v>
      </c>
      <c r="E23" s="57" t="s">
        <v>76</v>
      </c>
      <c r="F23" s="101">
        <v>387</v>
      </c>
      <c r="G23" s="101"/>
      <c r="H23" s="57" t="s">
        <v>52</v>
      </c>
      <c r="I23" s="53"/>
      <c r="J23" s="53" t="s">
        <v>71</v>
      </c>
      <c r="K23" s="73"/>
      <c r="L23" s="73"/>
      <c r="M23" s="74">
        <f>SUM('KPI (Spain):KPI (Romania)'!L23)</f>
        <v>0</v>
      </c>
      <c r="N23" s="74">
        <f>SUM('KPI (Spain):KPI (Romania)'!M23)</f>
        <v>0</v>
      </c>
      <c r="O23" s="74">
        <f>SUM('KPI (Spain):KPI (Romania)'!N23)</f>
        <v>0</v>
      </c>
      <c r="P23" s="74">
        <v>3390</v>
      </c>
      <c r="Q23" s="81"/>
      <c r="R23" s="78"/>
      <c r="S23" s="59"/>
      <c r="T23" s="64">
        <f>T32*$F$23</f>
        <v>19.35</v>
      </c>
      <c r="U23" s="64">
        <f>U32*$F$23</f>
        <v>77.4</v>
      </c>
      <c r="V23" s="64">
        <f>V32*$F$23</f>
        <v>232.2</v>
      </c>
      <c r="W23" s="24">
        <f>W32*$F$23</f>
        <v>387</v>
      </c>
      <c r="X23" s="25">
        <f t="shared" si="4"/>
        <v>0</v>
      </c>
      <c r="Y23" s="103">
        <f>SUM('KPI (Spain):KPI (Romania)'!F23)</f>
        <v>294.12</v>
      </c>
      <c r="Z23" s="25">
        <f t="shared" si="3"/>
        <v>-92.88</v>
      </c>
    </row>
    <row r="24" spans="1:26" ht="108">
      <c r="A24" s="39">
        <v>22</v>
      </c>
      <c r="B24" s="19" t="s">
        <v>148</v>
      </c>
      <c r="C24" s="20" t="s">
        <v>62</v>
      </c>
      <c r="D24" s="63" t="s">
        <v>35</v>
      </c>
      <c r="E24" s="57" t="s">
        <v>77</v>
      </c>
      <c r="F24" s="102">
        <v>1290</v>
      </c>
      <c r="G24" s="102"/>
      <c r="H24" s="57" t="s">
        <v>53</v>
      </c>
      <c r="I24" s="53"/>
      <c r="J24" s="53" t="s">
        <v>71</v>
      </c>
      <c r="K24" s="73"/>
      <c r="L24" s="73"/>
      <c r="M24" s="74">
        <f>SUM('KPI (Spain):KPI (Romania)'!L24)</f>
        <v>0</v>
      </c>
      <c r="N24" s="74">
        <f>SUM('KPI (Spain):KPI (Romania)'!M24)</f>
        <v>0</v>
      </c>
      <c r="O24" s="74">
        <f>SUM('KPI (Spain):KPI (Romania)'!N24)</f>
        <v>0</v>
      </c>
      <c r="P24" s="74">
        <v>14690</v>
      </c>
      <c r="Q24" s="81"/>
      <c r="R24" s="78"/>
      <c r="S24" s="59"/>
      <c r="T24" s="64">
        <f>T32*$F$24</f>
        <v>64.5</v>
      </c>
      <c r="U24" s="64">
        <f>U32*$F$24</f>
        <v>258</v>
      </c>
      <c r="V24" s="64">
        <f>V32*$F$24</f>
        <v>774</v>
      </c>
      <c r="W24" s="24">
        <f>W32*$F$24</f>
        <v>1290</v>
      </c>
      <c r="X24" s="10">
        <f t="shared" si="4"/>
        <v>0</v>
      </c>
      <c r="Y24" s="103">
        <f>SUM('KPI (Spain):KPI (Romania)'!F24)</f>
        <v>980.4000000000001</v>
      </c>
      <c r="Z24" s="10">
        <f t="shared" si="3"/>
        <v>-309.5999999999999</v>
      </c>
    </row>
    <row r="25" spans="1:26" ht="102">
      <c r="A25" s="39">
        <v>23</v>
      </c>
      <c r="B25" s="19" t="s">
        <v>148</v>
      </c>
      <c r="C25" s="20" t="s">
        <v>62</v>
      </c>
      <c r="D25" s="63" t="s">
        <v>36</v>
      </c>
      <c r="E25" s="57" t="s">
        <v>34</v>
      </c>
      <c r="F25" s="31">
        <v>6750</v>
      </c>
      <c r="G25" s="31"/>
      <c r="H25" s="57" t="s">
        <v>151</v>
      </c>
      <c r="I25" s="53"/>
      <c r="J25" s="53" t="s">
        <v>71</v>
      </c>
      <c r="K25" s="73"/>
      <c r="L25" s="73"/>
      <c r="M25" s="74">
        <f>SUM('KPI (Spain):KPI (Romania)'!L25)</f>
        <v>0</v>
      </c>
      <c r="N25" s="74">
        <f>SUM('KPI (Spain):KPI (Romania)'!M25)</f>
        <v>0</v>
      </c>
      <c r="O25" s="74">
        <f>SUM('KPI (Spain):KPI (Romania)'!N25)</f>
        <v>0</v>
      </c>
      <c r="P25" s="74">
        <v>76868</v>
      </c>
      <c r="Q25" s="81"/>
      <c r="R25" s="78"/>
      <c r="S25" s="59"/>
      <c r="T25" s="64">
        <f>T32*$F$25</f>
        <v>337.5</v>
      </c>
      <c r="U25" s="64">
        <f>U32*$F$25</f>
        <v>1350</v>
      </c>
      <c r="V25" s="64">
        <f>V32*$F$25</f>
        <v>4050</v>
      </c>
      <c r="W25" s="24">
        <f>W32*$F$25</f>
        <v>6750</v>
      </c>
      <c r="X25" s="10">
        <f t="shared" si="4"/>
        <v>0</v>
      </c>
      <c r="Y25" s="103">
        <f>SUM('KPI (Spain):KPI (Romania)'!F25)</f>
        <v>5130</v>
      </c>
      <c r="Z25" s="10">
        <f t="shared" si="3"/>
        <v>-1620</v>
      </c>
    </row>
    <row r="26" spans="1:26" ht="25.5">
      <c r="A26" s="39">
        <v>24</v>
      </c>
      <c r="B26" s="19" t="s">
        <v>148</v>
      </c>
      <c r="C26" s="20" t="s">
        <v>62</v>
      </c>
      <c r="D26" s="63" t="s">
        <v>74</v>
      </c>
      <c r="E26" s="148" t="s">
        <v>172</v>
      </c>
      <c r="F26" s="91">
        <v>100000</v>
      </c>
      <c r="G26" s="91"/>
      <c r="H26" s="57" t="s">
        <v>92</v>
      </c>
      <c r="I26" s="53"/>
      <c r="J26" s="53" t="s">
        <v>71</v>
      </c>
      <c r="K26" s="73"/>
      <c r="L26" s="73"/>
      <c r="M26" s="74">
        <f>SUM('KPI (Spain):KPI (Romania)'!L26)</f>
        <v>0</v>
      </c>
      <c r="N26" s="74">
        <f>SUM('KPI (Spain):KPI (Romania)'!M26)</f>
        <v>0</v>
      </c>
      <c r="O26" s="74">
        <f>SUM('KPI (Spain):KPI (Romania)'!N26)</f>
        <v>0</v>
      </c>
      <c r="P26" s="74">
        <f>SUM('KPI (Spain):KPI (Romania)'!O26)</f>
        <v>68854</v>
      </c>
      <c r="Q26" s="81"/>
      <c r="R26" s="78"/>
      <c r="S26" s="59"/>
      <c r="T26" s="64">
        <f>$T$32*F26</f>
        <v>5000</v>
      </c>
      <c r="U26" s="64">
        <f>U32*$F$26</f>
        <v>20000</v>
      </c>
      <c r="V26" s="64">
        <f>V32*$F$26</f>
        <v>60000</v>
      </c>
      <c r="W26" s="24">
        <f>W32*$F$26</f>
        <v>100000</v>
      </c>
      <c r="X26" s="10">
        <f t="shared" si="4"/>
        <v>0</v>
      </c>
      <c r="Y26" s="103">
        <f>SUM('KPI (Spain):KPI (Romania)'!F26)</f>
        <v>76000</v>
      </c>
      <c r="Z26" s="10">
        <f>Y26-F26</f>
        <v>-24000</v>
      </c>
    </row>
    <row r="27" spans="1:26" ht="25.5">
      <c r="A27" s="39">
        <v>25</v>
      </c>
      <c r="B27" s="19" t="s">
        <v>148</v>
      </c>
      <c r="C27" s="20" t="s">
        <v>62</v>
      </c>
      <c r="D27" s="63" t="s">
        <v>114</v>
      </c>
      <c r="E27" s="57" t="s">
        <v>44</v>
      </c>
      <c r="F27" s="57">
        <v>4500</v>
      </c>
      <c r="G27" s="57"/>
      <c r="H27" s="57" t="s">
        <v>92</v>
      </c>
      <c r="I27" s="53"/>
      <c r="J27" s="53" t="s">
        <v>71</v>
      </c>
      <c r="K27" s="73"/>
      <c r="L27" s="73"/>
      <c r="M27" s="74">
        <f>SUM('KPI (Spain):KPI (Romania)'!L27)</f>
        <v>0</v>
      </c>
      <c r="N27" s="74">
        <f>SUM('KPI (Spain):KPI (Romania)'!M27)</f>
        <v>0</v>
      </c>
      <c r="O27" s="74">
        <f>SUM('KPI (Spain):KPI (Romania)'!N27)</f>
        <v>0</v>
      </c>
      <c r="P27" s="74">
        <f>SUM('KPI (Spain):KPI (Romania)'!O27)</f>
        <v>0</v>
      </c>
      <c r="Q27" s="81"/>
      <c r="R27" s="78"/>
      <c r="S27" s="59"/>
      <c r="T27" s="64">
        <f>T32*$F$27</f>
        <v>225</v>
      </c>
      <c r="U27" s="64">
        <f>U32*$F$27</f>
        <v>900</v>
      </c>
      <c r="V27" s="64">
        <f>V32*$F$27</f>
        <v>2700</v>
      </c>
      <c r="W27" s="24">
        <f>W32*$F$27</f>
        <v>4500</v>
      </c>
      <c r="X27" s="10">
        <f t="shared" si="4"/>
        <v>0</v>
      </c>
      <c r="Y27" s="103">
        <f>SUM('KPI (Spain):KPI (Romania)'!F27)</f>
        <v>3420</v>
      </c>
      <c r="Z27" s="10">
        <f>Y27-F27</f>
        <v>-1080</v>
      </c>
    </row>
    <row r="28" spans="2:22" ht="15">
      <c r="B28" s="123"/>
      <c r="C28" s="3"/>
      <c r="D28" s="67"/>
      <c r="E28" s="67"/>
      <c r="F28" s="67"/>
      <c r="G28" s="67"/>
      <c r="H28" s="68"/>
      <c r="I28" s="69"/>
      <c r="J28" s="69"/>
      <c r="K28" s="69"/>
      <c r="L28" s="69"/>
      <c r="M28" s="69"/>
      <c r="N28" s="69"/>
      <c r="O28" s="69"/>
      <c r="P28" s="69"/>
      <c r="Q28" s="83"/>
      <c r="R28" s="69"/>
      <c r="S28" s="69"/>
      <c r="T28" s="70"/>
      <c r="U28" s="70"/>
      <c r="V28" s="70"/>
    </row>
    <row r="29" spans="4:22" ht="15">
      <c r="D29" s="67"/>
      <c r="E29" s="67"/>
      <c r="F29" s="67"/>
      <c r="G29" s="67"/>
      <c r="H29" s="67"/>
      <c r="I29" s="69"/>
      <c r="J29" s="69"/>
      <c r="K29" s="69"/>
      <c r="L29" s="69"/>
      <c r="M29" s="69"/>
      <c r="N29" s="69"/>
      <c r="O29" s="69"/>
      <c r="P29" s="69"/>
      <c r="Q29" s="83"/>
      <c r="R29" s="69"/>
      <c r="S29" s="69"/>
      <c r="T29" s="70"/>
      <c r="U29" s="70"/>
      <c r="V29" s="70"/>
    </row>
    <row r="30" spans="2:22" ht="15.75" thickBot="1">
      <c r="B30" s="4"/>
      <c r="C30" s="4"/>
      <c r="D30" s="67"/>
      <c r="E30" s="67"/>
      <c r="F30" s="67"/>
      <c r="G30" s="67"/>
      <c r="H30" s="67"/>
      <c r="I30" s="69"/>
      <c r="J30" s="69"/>
      <c r="K30" s="69"/>
      <c r="L30" s="69"/>
      <c r="M30" s="69"/>
      <c r="N30" s="69"/>
      <c r="O30" s="69"/>
      <c r="P30" s="69"/>
      <c r="Q30" s="83"/>
      <c r="R30" s="69"/>
      <c r="S30" s="69"/>
      <c r="T30" s="107" t="s">
        <v>73</v>
      </c>
      <c r="V30" s="70"/>
    </row>
    <row r="31" spans="2:23" ht="25.5">
      <c r="B31" s="4"/>
      <c r="D31" s="67"/>
      <c r="E31" s="67"/>
      <c r="F31" s="67"/>
      <c r="G31" s="67"/>
      <c r="H31" s="67"/>
      <c r="I31" s="69"/>
      <c r="J31" s="69"/>
      <c r="K31" s="69"/>
      <c r="L31" s="69"/>
      <c r="M31" s="69"/>
      <c r="N31" s="69"/>
      <c r="O31" s="69"/>
      <c r="P31" s="69"/>
      <c r="Q31" s="83"/>
      <c r="R31" s="69"/>
      <c r="S31" s="69"/>
      <c r="T31" s="108" t="s">
        <v>87</v>
      </c>
      <c r="U31" s="109" t="s">
        <v>88</v>
      </c>
      <c r="V31" s="109" t="s">
        <v>89</v>
      </c>
      <c r="W31" s="110" t="s">
        <v>90</v>
      </c>
    </row>
    <row r="32" spans="2:23" ht="15.75" thickBot="1">
      <c r="B32" s="4"/>
      <c r="D32" s="67"/>
      <c r="E32" s="67"/>
      <c r="F32" s="67"/>
      <c r="G32" s="67"/>
      <c r="H32" s="67"/>
      <c r="I32" s="69"/>
      <c r="J32" s="69"/>
      <c r="K32" s="69"/>
      <c r="L32" s="69"/>
      <c r="M32" s="69"/>
      <c r="N32" s="69"/>
      <c r="O32" s="69"/>
      <c r="P32" s="69"/>
      <c r="Q32" s="83"/>
      <c r="R32" s="69"/>
      <c r="S32" s="69"/>
      <c r="T32" s="111">
        <v>0.05</v>
      </c>
      <c r="U32" s="112">
        <v>0.2</v>
      </c>
      <c r="V32" s="112">
        <v>0.6</v>
      </c>
      <c r="W32" s="113">
        <v>1</v>
      </c>
    </row>
    <row r="33" spans="1:22" ht="15">
      <c r="A33" s="67"/>
      <c r="B33" s="4"/>
      <c r="D33" s="67"/>
      <c r="E33" s="67"/>
      <c r="F33" s="67"/>
      <c r="G33" s="67"/>
      <c r="H33" s="67"/>
      <c r="I33" s="69"/>
      <c r="J33" s="69"/>
      <c r="K33" s="69"/>
      <c r="L33" s="69"/>
      <c r="M33" s="69"/>
      <c r="N33" s="69"/>
      <c r="O33" s="69"/>
      <c r="P33" s="69"/>
      <c r="Q33" s="83"/>
      <c r="R33" s="69"/>
      <c r="S33" s="69"/>
      <c r="T33" s="70"/>
      <c r="U33" s="70"/>
      <c r="V33" s="70"/>
    </row>
    <row r="34" spans="1:21" ht="15">
      <c r="A34" s="67"/>
      <c r="B34" s="4"/>
      <c r="E34" s="67"/>
      <c r="F34" s="67"/>
      <c r="G34" s="67"/>
      <c r="H34" s="67"/>
      <c r="T34" s="6"/>
      <c r="U34" s="6"/>
    </row>
    <row r="35" spans="1:21" ht="15">
      <c r="A35" s="67"/>
      <c r="B35" s="4"/>
      <c r="E35" s="67"/>
      <c r="F35" s="67"/>
      <c r="G35" s="67"/>
      <c r="H35" s="67"/>
      <c r="T35" s="6"/>
      <c r="U35" s="6"/>
    </row>
    <row r="36" spans="1:21" ht="15">
      <c r="A36" s="67"/>
      <c r="B36" s="4"/>
      <c r="C36" s="8"/>
      <c r="D36" s="3"/>
      <c r="E36" s="67"/>
      <c r="F36" s="67"/>
      <c r="G36" s="67"/>
      <c r="H36" s="67"/>
      <c r="T36" s="6"/>
      <c r="U36" s="6"/>
    </row>
    <row r="37" spans="1:21" ht="15">
      <c r="A37" s="67"/>
      <c r="B37" s="4"/>
      <c r="C37" s="8"/>
      <c r="E37" s="67"/>
      <c r="F37" s="67"/>
      <c r="G37" s="67"/>
      <c r="H37" s="67"/>
      <c r="T37" s="6"/>
      <c r="U37" s="6"/>
    </row>
    <row r="38" spans="1:21" ht="15">
      <c r="A38" s="67"/>
      <c r="B38" s="4"/>
      <c r="C38" s="8"/>
      <c r="E38" s="67"/>
      <c r="F38" s="67"/>
      <c r="G38" s="67"/>
      <c r="H38" s="67"/>
      <c r="T38" s="6"/>
      <c r="U38" s="6"/>
    </row>
    <row r="39" spans="1:21" ht="15">
      <c r="A39" s="67"/>
      <c r="B39" s="4"/>
      <c r="C39" s="8"/>
      <c r="E39" s="67"/>
      <c r="F39" s="67"/>
      <c r="G39" s="67"/>
      <c r="H39" s="67"/>
      <c r="T39" s="6"/>
      <c r="U39" s="6"/>
    </row>
    <row r="40" spans="1:21" ht="15">
      <c r="A40" s="67"/>
      <c r="B40" s="4"/>
      <c r="C40" s="8"/>
      <c r="E40" s="67"/>
      <c r="F40" s="67"/>
      <c r="G40" s="67"/>
      <c r="H40" s="67"/>
      <c r="T40" s="6"/>
      <c r="U40" s="6"/>
    </row>
    <row r="41" spans="1:21" ht="15">
      <c r="A41" s="67"/>
      <c r="B41" s="4"/>
      <c r="E41" s="67"/>
      <c r="F41" s="67"/>
      <c r="G41" s="67"/>
      <c r="H41" s="67"/>
      <c r="T41" s="6"/>
      <c r="U41" s="6"/>
    </row>
    <row r="42" spans="1:8" ht="15">
      <c r="A42" s="67"/>
      <c r="B42" s="4"/>
      <c r="E42" s="67"/>
      <c r="F42" s="67"/>
      <c r="G42" s="67"/>
      <c r="H42" s="67"/>
    </row>
    <row r="43" spans="1:8" ht="15">
      <c r="A43" s="67"/>
      <c r="B43" s="4"/>
      <c r="E43" s="67"/>
      <c r="F43" s="67"/>
      <c r="G43" s="67"/>
      <c r="H43" s="67"/>
    </row>
    <row r="44" spans="1:8" ht="15">
      <c r="A44" s="67"/>
      <c r="B44" s="4"/>
      <c r="E44" s="67"/>
      <c r="F44" s="67"/>
      <c r="G44" s="67"/>
      <c r="H44" s="67"/>
    </row>
    <row r="45" spans="1:8" ht="15">
      <c r="A45" s="67"/>
      <c r="B45" s="4"/>
      <c r="E45" s="67"/>
      <c r="F45" s="67"/>
      <c r="G45" s="67"/>
      <c r="H45" s="67"/>
    </row>
    <row r="46" spans="1:8" ht="15">
      <c r="A46" s="67"/>
      <c r="B46" s="4"/>
      <c r="E46" s="67"/>
      <c r="F46" s="67"/>
      <c r="G46" s="67"/>
      <c r="H46" s="67"/>
    </row>
    <row r="47" spans="1:8" ht="15">
      <c r="A47" s="67"/>
      <c r="B47" s="4"/>
      <c r="E47" s="67"/>
      <c r="F47" s="67"/>
      <c r="G47" s="67"/>
      <c r="H47" s="67"/>
    </row>
    <row r="48" spans="1:8" ht="15">
      <c r="A48" s="67"/>
      <c r="E48" s="67"/>
      <c r="F48" s="67"/>
      <c r="G48" s="67"/>
      <c r="H48" s="67"/>
    </row>
    <row r="49" spans="1:8" ht="15">
      <c r="A49" s="67"/>
      <c r="E49" s="67"/>
      <c r="F49" s="67"/>
      <c r="G49" s="67"/>
      <c r="H49" s="67"/>
    </row>
    <row r="50" spans="1:8" ht="15">
      <c r="A50" s="67"/>
      <c r="E50" s="67"/>
      <c r="F50" s="67"/>
      <c r="G50" s="67"/>
      <c r="H50" s="67"/>
    </row>
    <row r="51" spans="1:8" ht="15">
      <c r="A51" s="67"/>
      <c r="E51" s="67"/>
      <c r="F51" s="67"/>
      <c r="G51" s="67"/>
      <c r="H51" s="67"/>
    </row>
    <row r="52" spans="1:8" ht="15">
      <c r="A52" s="67"/>
      <c r="E52" s="67"/>
      <c r="F52" s="67"/>
      <c r="G52" s="67"/>
      <c r="H52" s="67"/>
    </row>
    <row r="53" spans="1:8" ht="15">
      <c r="A53" s="67"/>
      <c r="E53" s="67"/>
      <c r="F53" s="67"/>
      <c r="G53" s="67"/>
      <c r="H53" s="67"/>
    </row>
    <row r="54" spans="1:8" ht="15">
      <c r="A54" s="67"/>
      <c r="E54" s="67"/>
      <c r="F54" s="67"/>
      <c r="G54" s="67"/>
      <c r="H54" s="67"/>
    </row>
    <row r="55" spans="1:8" ht="15">
      <c r="A55" s="67"/>
      <c r="E55" s="67"/>
      <c r="F55" s="67"/>
      <c r="G55" s="67"/>
      <c r="H55" s="67"/>
    </row>
    <row r="56" spans="1:8" ht="15">
      <c r="A56" s="67"/>
      <c r="E56" s="67"/>
      <c r="F56" s="67"/>
      <c r="G56" s="67"/>
      <c r="H56" s="67"/>
    </row>
    <row r="57" spans="1:8" ht="15">
      <c r="A57" s="67"/>
      <c r="E57" s="67"/>
      <c r="F57" s="67"/>
      <c r="G57" s="67"/>
      <c r="H57" s="67"/>
    </row>
    <row r="58" spans="1:8" ht="15">
      <c r="A58" s="67"/>
      <c r="E58" s="67"/>
      <c r="F58" s="67"/>
      <c r="G58" s="67"/>
      <c r="H58" s="67"/>
    </row>
    <row r="59" spans="1:8" ht="15">
      <c r="A59" s="67"/>
      <c r="E59" s="67"/>
      <c r="F59" s="67"/>
      <c r="G59" s="67"/>
      <c r="H59" s="67"/>
    </row>
    <row r="60" spans="1:8" ht="15">
      <c r="A60" s="67"/>
      <c r="E60" s="67"/>
      <c r="F60" s="67"/>
      <c r="G60" s="67"/>
      <c r="H60" s="67"/>
    </row>
    <row r="61" spans="1:8" ht="15">
      <c r="A61" s="67"/>
      <c r="E61" s="67"/>
      <c r="F61" s="67"/>
      <c r="G61" s="67"/>
      <c r="H61" s="67"/>
    </row>
    <row r="62" spans="1:8" ht="15">
      <c r="A62" s="67"/>
      <c r="E62" s="67"/>
      <c r="F62" s="67"/>
      <c r="G62" s="67"/>
      <c r="H62" s="67"/>
    </row>
    <row r="63" spans="1:8" ht="15">
      <c r="A63" s="67"/>
      <c r="E63" s="67"/>
      <c r="F63" s="67"/>
      <c r="G63" s="67"/>
      <c r="H63" s="67"/>
    </row>
    <row r="64" spans="1:8" ht="15">
      <c r="A64" s="67"/>
      <c r="E64" s="67"/>
      <c r="F64" s="67"/>
      <c r="G64" s="67"/>
      <c r="H64" s="67"/>
    </row>
    <row r="65" spans="1:8" ht="15">
      <c r="A65" s="67"/>
      <c r="E65" s="67"/>
      <c r="F65" s="67"/>
      <c r="G65" s="67"/>
      <c r="H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X1:X65536 Z1:Z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colBreaks count="1" manualBreakCount="1">
    <brk id="23" min="1" max="38" man="1"/>
  </colBreaks>
</worksheet>
</file>

<file path=xl/worksheets/sheet4.xml><?xml version="1.0" encoding="utf-8"?>
<worksheet xmlns="http://schemas.openxmlformats.org/spreadsheetml/2006/main" xmlns:r="http://schemas.openxmlformats.org/officeDocument/2006/relationships">
  <sheetPr>
    <pageSetUpPr fitToPage="1"/>
  </sheetPr>
  <dimension ref="A1:W249"/>
  <sheetViews>
    <sheetView zoomScale="90" zoomScaleNormal="90" zoomScalePageLayoutView="0" workbookViewId="0" topLeftCell="D1">
      <pane ySplit="2" topLeftCell="A19"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21.7109375" style="2" customWidth="1"/>
    <col min="8" max="8" width="9.421875" style="6" customWidth="1"/>
    <col min="9" max="9" width="6.00390625" style="6" customWidth="1"/>
    <col min="10" max="15" width="9.2812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 min="24" max="24" width="23.7109375" style="0"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31</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51">
      <c r="A3" s="39">
        <v>1</v>
      </c>
      <c r="B3" s="12" t="s">
        <v>97</v>
      </c>
      <c r="C3" s="13" t="s">
        <v>62</v>
      </c>
      <c r="D3" s="14" t="s">
        <v>98</v>
      </c>
      <c r="E3" s="13" t="s">
        <v>135</v>
      </c>
      <c r="F3" s="100">
        <v>48000</v>
      </c>
      <c r="G3" s="13" t="s">
        <v>94</v>
      </c>
      <c r="H3" s="16" t="s">
        <v>124</v>
      </c>
      <c r="I3" s="16" t="s">
        <v>116</v>
      </c>
      <c r="J3" s="73"/>
      <c r="K3" s="73"/>
      <c r="L3" s="92"/>
      <c r="M3" s="92"/>
      <c r="N3" s="92"/>
      <c r="O3" s="93">
        <v>86087</v>
      </c>
      <c r="P3" s="81"/>
      <c r="Q3" s="77"/>
      <c r="R3" s="32"/>
      <c r="S3" s="17">
        <f>$F$3*S32</f>
        <v>2400</v>
      </c>
      <c r="T3" s="17">
        <f>$F$3*T32</f>
        <v>9600</v>
      </c>
      <c r="U3" s="17">
        <f>$F$3*U32</f>
        <v>28800</v>
      </c>
      <c r="V3" s="17">
        <f>$F$3*V32</f>
        <v>48000</v>
      </c>
      <c r="W3" s="18">
        <f aca="true" t="shared" si="0" ref="W3:W27">(MAX(Q3:V3)-F3)</f>
        <v>0</v>
      </c>
    </row>
    <row r="4" spans="1:23" ht="51">
      <c r="A4" s="39">
        <v>2</v>
      </c>
      <c r="B4" s="19" t="s">
        <v>134</v>
      </c>
      <c r="C4" s="13" t="s">
        <v>62</v>
      </c>
      <c r="D4" s="21" t="s">
        <v>99</v>
      </c>
      <c r="E4" s="20" t="s">
        <v>138</v>
      </c>
      <c r="F4" s="31">
        <v>1200000</v>
      </c>
      <c r="G4" s="20" t="s">
        <v>95</v>
      </c>
      <c r="H4" s="23" t="s">
        <v>112</v>
      </c>
      <c r="I4" s="23" t="s">
        <v>116</v>
      </c>
      <c r="J4" s="73"/>
      <c r="K4" s="73"/>
      <c r="L4" s="92"/>
      <c r="M4" s="92"/>
      <c r="N4" s="92"/>
      <c r="O4" s="93">
        <v>497416</v>
      </c>
      <c r="P4" s="81"/>
      <c r="Q4" s="77"/>
      <c r="R4" s="32"/>
      <c r="S4" s="24">
        <f>$F$4*S32</f>
        <v>60000</v>
      </c>
      <c r="T4" s="24">
        <f>$F$4*T32</f>
        <v>240000</v>
      </c>
      <c r="U4" s="24">
        <f>$F$4*U32</f>
        <v>720000</v>
      </c>
      <c r="V4" s="24">
        <f>$F$4*V32</f>
        <v>1200000</v>
      </c>
      <c r="W4" s="25">
        <f t="shared" si="0"/>
        <v>0</v>
      </c>
    </row>
    <row r="5" spans="1:23" ht="63.75">
      <c r="A5" s="39">
        <v>3</v>
      </c>
      <c r="B5" s="26" t="s">
        <v>134</v>
      </c>
      <c r="C5" s="13" t="s">
        <v>62</v>
      </c>
      <c r="D5" s="21" t="s">
        <v>39</v>
      </c>
      <c r="E5" s="145" t="s">
        <v>171</v>
      </c>
      <c r="F5" s="101">
        <v>7200</v>
      </c>
      <c r="G5" s="27" t="s">
        <v>96</v>
      </c>
      <c r="H5" s="28" t="s">
        <v>112</v>
      </c>
      <c r="I5" s="28" t="s">
        <v>71</v>
      </c>
      <c r="J5" s="73"/>
      <c r="K5" s="73"/>
      <c r="L5" s="92"/>
      <c r="M5" s="92">
        <v>54</v>
      </c>
      <c r="N5" s="92">
        <v>419</v>
      </c>
      <c r="O5" s="93">
        <v>1750</v>
      </c>
      <c r="P5" s="81"/>
      <c r="Q5" s="77"/>
      <c r="R5" s="32"/>
      <c r="S5" s="29">
        <f>$F$5*S32</f>
        <v>360</v>
      </c>
      <c r="T5" s="29">
        <f>$F$5*T32</f>
        <v>1440</v>
      </c>
      <c r="U5" s="29">
        <f>$F$5*U32</f>
        <v>4320</v>
      </c>
      <c r="V5" s="29">
        <f>$F$5*V32</f>
        <v>7200</v>
      </c>
      <c r="W5" s="30">
        <f t="shared" si="0"/>
        <v>0</v>
      </c>
    </row>
    <row r="6" spans="1:23" ht="38.25">
      <c r="A6" s="39">
        <v>4</v>
      </c>
      <c r="B6" s="35" t="s">
        <v>134</v>
      </c>
      <c r="C6" s="13" t="s">
        <v>62</v>
      </c>
      <c r="D6" s="37" t="s">
        <v>154</v>
      </c>
      <c r="E6" s="147" t="s">
        <v>170</v>
      </c>
      <c r="F6" s="102">
        <v>60000</v>
      </c>
      <c r="G6" s="36" t="s">
        <v>109</v>
      </c>
      <c r="H6" s="38" t="s">
        <v>112</v>
      </c>
      <c r="I6" s="28" t="s">
        <v>71</v>
      </c>
      <c r="J6" s="73"/>
      <c r="K6" s="73"/>
      <c r="L6" s="92"/>
      <c r="M6" s="92"/>
      <c r="N6" s="92">
        <v>1919</v>
      </c>
      <c r="O6" s="93">
        <v>4928</v>
      </c>
      <c r="P6" s="81"/>
      <c r="Q6" s="77"/>
      <c r="R6" s="59"/>
      <c r="S6" s="71">
        <f>$F$6*S32</f>
        <v>3000</v>
      </c>
      <c r="T6" s="71">
        <f>$F$6*T32</f>
        <v>12000</v>
      </c>
      <c r="U6" s="71">
        <f>$F$6*U32</f>
        <v>36000</v>
      </c>
      <c r="V6" s="71">
        <f>$F$6*V32</f>
        <v>60000</v>
      </c>
      <c r="W6" s="72">
        <f t="shared" si="0"/>
        <v>0</v>
      </c>
    </row>
    <row r="7" spans="1:23" ht="51.75">
      <c r="A7" s="39">
        <v>5</v>
      </c>
      <c r="B7" s="19" t="s">
        <v>134</v>
      </c>
      <c r="C7" s="20" t="s">
        <v>61</v>
      </c>
      <c r="D7" s="146" t="s">
        <v>169</v>
      </c>
      <c r="E7" s="36" t="s">
        <v>42</v>
      </c>
      <c r="F7" s="22">
        <v>5</v>
      </c>
      <c r="G7" s="20" t="s">
        <v>105</v>
      </c>
      <c r="H7" s="23" t="s">
        <v>124</v>
      </c>
      <c r="I7" s="23" t="s">
        <v>131</v>
      </c>
      <c r="J7" s="92"/>
      <c r="K7" s="92"/>
      <c r="L7" s="92"/>
      <c r="M7" s="92"/>
      <c r="N7" s="92"/>
      <c r="O7" s="92">
        <v>71</v>
      </c>
      <c r="P7" s="81"/>
      <c r="Q7" s="96">
        <v>1</v>
      </c>
      <c r="R7" s="97">
        <v>2</v>
      </c>
      <c r="S7" s="97">
        <v>5</v>
      </c>
      <c r="T7" s="59"/>
      <c r="U7" s="59"/>
      <c r="V7" s="59"/>
      <c r="W7" s="60">
        <f t="shared" si="0"/>
        <v>0</v>
      </c>
    </row>
    <row r="8" spans="1:23" ht="63.75">
      <c r="A8" s="39">
        <v>6</v>
      </c>
      <c r="B8" s="19" t="s">
        <v>134</v>
      </c>
      <c r="C8" s="20" t="s">
        <v>61</v>
      </c>
      <c r="D8" s="47" t="s">
        <v>55</v>
      </c>
      <c r="E8" s="57" t="s">
        <v>139</v>
      </c>
      <c r="F8" s="58">
        <v>9</v>
      </c>
      <c r="G8" s="57" t="s">
        <v>106</v>
      </c>
      <c r="H8" s="53" t="s">
        <v>69</v>
      </c>
      <c r="I8" s="53" t="s">
        <v>130</v>
      </c>
      <c r="J8" s="73"/>
      <c r="K8" s="73"/>
      <c r="L8" s="92"/>
      <c r="M8" s="92"/>
      <c r="N8" s="92"/>
      <c r="O8" s="92">
        <v>29</v>
      </c>
      <c r="P8" s="81"/>
      <c r="Q8" s="78"/>
      <c r="R8" s="59"/>
      <c r="S8" s="97">
        <v>2</v>
      </c>
      <c r="T8" s="97">
        <v>4</v>
      </c>
      <c r="U8" s="97">
        <v>9</v>
      </c>
      <c r="V8" s="59"/>
      <c r="W8" s="60">
        <f t="shared" si="0"/>
        <v>0</v>
      </c>
    </row>
    <row r="9" spans="1:23" ht="89.25">
      <c r="A9" s="39">
        <v>7</v>
      </c>
      <c r="B9" s="19" t="s">
        <v>102</v>
      </c>
      <c r="C9" s="20" t="s">
        <v>61</v>
      </c>
      <c r="D9" s="47" t="s">
        <v>41</v>
      </c>
      <c r="E9" s="57" t="s">
        <v>143</v>
      </c>
      <c r="F9" s="61">
        <v>85</v>
      </c>
      <c r="G9" s="57" t="s">
        <v>108</v>
      </c>
      <c r="H9" s="53" t="s">
        <v>110</v>
      </c>
      <c r="I9" s="53" t="s">
        <v>68</v>
      </c>
      <c r="J9" s="73"/>
      <c r="K9" s="73"/>
      <c r="L9" s="92"/>
      <c r="M9" s="92">
        <v>10</v>
      </c>
      <c r="N9" s="92">
        <v>23</v>
      </c>
      <c r="O9" s="93">
        <v>36</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02">
        <v>120</v>
      </c>
      <c r="G10" s="57" t="s">
        <v>78</v>
      </c>
      <c r="H10" s="53" t="s">
        <v>124</v>
      </c>
      <c r="I10" s="53" t="s">
        <v>117</v>
      </c>
      <c r="J10" s="73"/>
      <c r="K10" s="73"/>
      <c r="L10" s="92"/>
      <c r="M10" s="92">
        <v>4</v>
      </c>
      <c r="N10" s="92">
        <v>13</v>
      </c>
      <c r="O10" s="93">
        <v>34</v>
      </c>
      <c r="P10" s="81"/>
      <c r="Q10" s="78"/>
      <c r="R10" s="59"/>
      <c r="S10" s="62">
        <f>S32*$F$10</f>
        <v>6</v>
      </c>
      <c r="T10" s="62">
        <f>T32*$F$10</f>
        <v>24</v>
      </c>
      <c r="U10" s="62">
        <f>U32*$F$10</f>
        <v>72</v>
      </c>
      <c r="V10" s="33">
        <f>V32*$F$10</f>
        <v>120</v>
      </c>
      <c r="W10" s="25">
        <f t="shared" si="0"/>
        <v>0</v>
      </c>
    </row>
    <row r="11" spans="1:23" ht="38.25">
      <c r="A11" s="39">
        <v>9</v>
      </c>
      <c r="B11" s="19" t="s">
        <v>132</v>
      </c>
      <c r="C11" s="20" t="s">
        <v>61</v>
      </c>
      <c r="D11" s="47" t="s">
        <v>57</v>
      </c>
      <c r="E11" s="57" t="s">
        <v>128</v>
      </c>
      <c r="F11" s="57">
        <v>5</v>
      </c>
      <c r="G11" s="57" t="s">
        <v>79</v>
      </c>
      <c r="H11" s="53" t="s">
        <v>123</v>
      </c>
      <c r="I11" s="53" t="s">
        <v>149</v>
      </c>
      <c r="J11" s="94"/>
      <c r="K11" s="94"/>
      <c r="L11" s="94"/>
      <c r="M11" s="73"/>
      <c r="N11" s="73"/>
      <c r="O11" s="75"/>
      <c r="P11" s="81"/>
      <c r="Q11" s="98">
        <v>1</v>
      </c>
      <c r="R11" s="97">
        <v>3</v>
      </c>
      <c r="S11" s="97">
        <v>5</v>
      </c>
      <c r="T11" s="59"/>
      <c r="U11" s="59"/>
      <c r="V11" s="32"/>
      <c r="W11" s="25">
        <f t="shared" si="0"/>
        <v>0</v>
      </c>
    </row>
    <row r="12" spans="1:23" ht="51">
      <c r="A12" s="39">
        <v>10</v>
      </c>
      <c r="B12" s="19" t="s">
        <v>126</v>
      </c>
      <c r="C12" s="20" t="s">
        <v>61</v>
      </c>
      <c r="D12" s="47" t="s">
        <v>58</v>
      </c>
      <c r="E12" s="57" t="s">
        <v>145</v>
      </c>
      <c r="F12" s="57">
        <v>12</v>
      </c>
      <c r="G12" s="57" t="s">
        <v>80</v>
      </c>
      <c r="H12" s="53" t="s">
        <v>123</v>
      </c>
      <c r="I12" s="53" t="s">
        <v>150</v>
      </c>
      <c r="J12" s="73"/>
      <c r="K12" s="94"/>
      <c r="L12" s="92"/>
      <c r="M12" s="92"/>
      <c r="N12" s="92"/>
      <c r="O12" s="92">
        <v>71</v>
      </c>
      <c r="P12" s="81"/>
      <c r="Q12" s="78"/>
      <c r="R12" s="97">
        <v>12</v>
      </c>
      <c r="S12" s="59"/>
      <c r="T12" s="59"/>
      <c r="U12" s="59"/>
      <c r="V12" s="32"/>
      <c r="W12" s="25">
        <f t="shared" si="0"/>
        <v>0</v>
      </c>
    </row>
    <row r="13" spans="1:23" ht="102">
      <c r="A13" s="39">
        <v>11</v>
      </c>
      <c r="B13" s="19" t="s">
        <v>133</v>
      </c>
      <c r="C13" s="20" t="s">
        <v>129</v>
      </c>
      <c r="D13" s="34" t="s">
        <v>45</v>
      </c>
      <c r="E13" s="57" t="s">
        <v>67</v>
      </c>
      <c r="F13" s="102"/>
      <c r="G13" s="57" t="s">
        <v>107</v>
      </c>
      <c r="H13" s="53" t="s">
        <v>111</v>
      </c>
      <c r="I13" s="53" t="s">
        <v>118</v>
      </c>
      <c r="J13" s="92"/>
      <c r="K13" s="92"/>
      <c r="L13" s="92"/>
      <c r="M13" s="92"/>
      <c r="N13" s="92"/>
      <c r="O13" s="92">
        <v>45</v>
      </c>
      <c r="P13" s="82"/>
      <c r="Q13" s="78"/>
      <c r="R13" s="59"/>
      <c r="S13" s="59"/>
      <c r="T13" s="59"/>
      <c r="U13" s="59"/>
      <c r="V13" s="32"/>
      <c r="W13" s="25">
        <f t="shared" si="0"/>
        <v>0</v>
      </c>
    </row>
    <row r="14" spans="1:23" ht="89.25">
      <c r="A14" s="39">
        <v>12</v>
      </c>
      <c r="B14" s="19" t="s">
        <v>133</v>
      </c>
      <c r="C14" s="20" t="s">
        <v>129</v>
      </c>
      <c r="D14" s="34" t="s">
        <v>46</v>
      </c>
      <c r="E14" s="57" t="s">
        <v>66</v>
      </c>
      <c r="F14" s="100"/>
      <c r="G14" s="57" t="s">
        <v>107</v>
      </c>
      <c r="H14" s="53" t="s">
        <v>111</v>
      </c>
      <c r="I14" s="53" t="s">
        <v>120</v>
      </c>
      <c r="J14" s="92"/>
      <c r="K14" s="92"/>
      <c r="L14" s="92"/>
      <c r="M14" s="92"/>
      <c r="N14" s="92"/>
      <c r="O14" s="92">
        <v>25</v>
      </c>
      <c r="P14" s="82"/>
      <c r="Q14" s="78"/>
      <c r="R14" s="59"/>
      <c r="S14" s="59"/>
      <c r="T14" s="59"/>
      <c r="U14" s="59"/>
      <c r="V14" s="32"/>
      <c r="W14" s="25">
        <f t="shared" si="0"/>
        <v>0</v>
      </c>
    </row>
    <row r="15" spans="1:23" ht="89.25">
      <c r="A15" s="39">
        <v>13</v>
      </c>
      <c r="B15" s="19" t="s">
        <v>133</v>
      </c>
      <c r="C15" s="20" t="s">
        <v>129</v>
      </c>
      <c r="D15" s="34" t="s">
        <v>47</v>
      </c>
      <c r="E15" s="57" t="s">
        <v>65</v>
      </c>
      <c r="F15" s="31"/>
      <c r="G15" s="57" t="s">
        <v>107</v>
      </c>
      <c r="H15" s="53" t="s">
        <v>111</v>
      </c>
      <c r="I15" s="53" t="s">
        <v>122</v>
      </c>
      <c r="J15" s="92"/>
      <c r="K15" s="92"/>
      <c r="L15" s="92"/>
      <c r="M15" s="92"/>
      <c r="N15" s="92"/>
      <c r="O15" s="92">
        <v>26</v>
      </c>
      <c r="P15" s="82"/>
      <c r="Q15" s="78"/>
      <c r="R15" s="59"/>
      <c r="S15" s="59"/>
      <c r="T15" s="59"/>
      <c r="U15" s="59"/>
      <c r="V15" s="32"/>
      <c r="W15" s="25">
        <f t="shared" si="0"/>
        <v>0</v>
      </c>
    </row>
    <row r="16" spans="1:23" ht="76.5">
      <c r="A16" s="39">
        <v>14</v>
      </c>
      <c r="B16" s="19" t="s">
        <v>133</v>
      </c>
      <c r="C16" s="20" t="s">
        <v>129</v>
      </c>
      <c r="D16" s="34" t="s">
        <v>48</v>
      </c>
      <c r="E16" s="57" t="s">
        <v>64</v>
      </c>
      <c r="F16" s="101"/>
      <c r="G16" s="57" t="s">
        <v>107</v>
      </c>
      <c r="H16" s="53" t="s">
        <v>111</v>
      </c>
      <c r="I16" s="53" t="s">
        <v>121</v>
      </c>
      <c r="J16" s="92"/>
      <c r="K16" s="92"/>
      <c r="L16" s="92"/>
      <c r="M16" s="92"/>
      <c r="N16" s="92"/>
      <c r="O16" s="92">
        <v>137</v>
      </c>
      <c r="P16" s="81"/>
      <c r="Q16" s="78"/>
      <c r="R16" s="59"/>
      <c r="S16" s="59"/>
      <c r="T16" s="59"/>
      <c r="U16" s="59"/>
      <c r="V16" s="32"/>
      <c r="W16" s="25">
        <f t="shared" si="0"/>
        <v>0</v>
      </c>
    </row>
    <row r="17" spans="1:23" ht="102">
      <c r="A17" s="39">
        <v>15</v>
      </c>
      <c r="B17" s="19" t="s">
        <v>133</v>
      </c>
      <c r="C17" s="20" t="s">
        <v>129</v>
      </c>
      <c r="D17" s="34" t="s">
        <v>49</v>
      </c>
      <c r="E17" s="57" t="s">
        <v>63</v>
      </c>
      <c r="F17" s="102"/>
      <c r="G17" s="57" t="s">
        <v>107</v>
      </c>
      <c r="H17" s="53" t="s">
        <v>111</v>
      </c>
      <c r="I17" s="53" t="s">
        <v>119</v>
      </c>
      <c r="J17" s="92"/>
      <c r="K17" s="92"/>
      <c r="L17" s="92"/>
      <c r="M17" s="92"/>
      <c r="N17" s="92"/>
      <c r="O17" s="92">
        <v>32</v>
      </c>
      <c r="P17" s="81"/>
      <c r="Q17" s="78"/>
      <c r="R17" s="59"/>
      <c r="S17" s="59"/>
      <c r="T17" s="59"/>
      <c r="U17" s="59"/>
      <c r="V17" s="32"/>
      <c r="W17" s="25">
        <f t="shared" si="0"/>
        <v>0</v>
      </c>
    </row>
    <row r="18" spans="1:23" ht="38.25">
      <c r="A18" s="39">
        <v>16</v>
      </c>
      <c r="B18" s="19" t="s">
        <v>127</v>
      </c>
      <c r="C18" s="20" t="s">
        <v>61</v>
      </c>
      <c r="D18" s="47" t="s">
        <v>37</v>
      </c>
      <c r="E18" s="65" t="s">
        <v>38</v>
      </c>
      <c r="F18" s="91">
        <v>3</v>
      </c>
      <c r="G18" s="57" t="s">
        <v>82</v>
      </c>
      <c r="H18" s="53" t="s">
        <v>123</v>
      </c>
      <c r="I18" s="53" t="s">
        <v>115</v>
      </c>
      <c r="J18" s="73"/>
      <c r="K18" s="73"/>
      <c r="L18" s="95"/>
      <c r="M18" s="95">
        <v>2</v>
      </c>
      <c r="N18" s="95">
        <v>2</v>
      </c>
      <c r="O18" s="95">
        <v>2</v>
      </c>
      <c r="P18" s="81"/>
      <c r="Q18" s="78"/>
      <c r="R18" s="59"/>
      <c r="S18" s="99">
        <v>3</v>
      </c>
      <c r="T18" s="59"/>
      <c r="U18" s="59"/>
      <c r="V18" s="32"/>
      <c r="W18" s="25">
        <f t="shared" si="0"/>
        <v>0</v>
      </c>
    </row>
    <row r="19" spans="1:23" ht="51">
      <c r="A19" s="39">
        <v>17</v>
      </c>
      <c r="B19" s="19" t="s">
        <v>146</v>
      </c>
      <c r="C19" s="20" t="s">
        <v>62</v>
      </c>
      <c r="D19" s="63" t="s">
        <v>32</v>
      </c>
      <c r="E19" s="57" t="s">
        <v>70</v>
      </c>
      <c r="F19" s="31">
        <v>6000</v>
      </c>
      <c r="G19" s="57" t="s">
        <v>83</v>
      </c>
      <c r="H19" s="53" t="s">
        <v>111</v>
      </c>
      <c r="I19" s="53" t="s">
        <v>119</v>
      </c>
      <c r="J19" s="73"/>
      <c r="K19" s="73"/>
      <c r="L19" s="92"/>
      <c r="M19" s="92"/>
      <c r="N19" s="92"/>
      <c r="O19" s="93">
        <v>50</v>
      </c>
      <c r="P19" s="81"/>
      <c r="Q19" s="78"/>
      <c r="R19" s="59"/>
      <c r="S19" s="64">
        <f>S32*$F$19</f>
        <v>300</v>
      </c>
      <c r="T19" s="64">
        <f>T32*$F$19</f>
        <v>1200</v>
      </c>
      <c r="U19" s="64">
        <f>U32*$F$19</f>
        <v>3600</v>
      </c>
      <c r="V19" s="24">
        <f>V32*$F$19</f>
        <v>6000</v>
      </c>
      <c r="W19" s="25">
        <f t="shared" si="0"/>
        <v>0</v>
      </c>
    </row>
    <row r="20" spans="1:23" ht="25.5">
      <c r="A20" s="39">
        <v>18</v>
      </c>
      <c r="B20" s="19" t="s">
        <v>146</v>
      </c>
      <c r="C20" s="20" t="s">
        <v>62</v>
      </c>
      <c r="D20" s="63" t="s">
        <v>33</v>
      </c>
      <c r="E20" s="57" t="s">
        <v>91</v>
      </c>
      <c r="F20" s="101">
        <v>1200</v>
      </c>
      <c r="G20" s="57" t="s">
        <v>83</v>
      </c>
      <c r="H20" s="53" t="s">
        <v>111</v>
      </c>
      <c r="I20" s="53" t="s">
        <v>119</v>
      </c>
      <c r="J20" s="73"/>
      <c r="K20" s="73"/>
      <c r="L20" s="92"/>
      <c r="M20" s="92"/>
      <c r="N20" s="92"/>
      <c r="O20" s="93">
        <v>26</v>
      </c>
      <c r="P20" s="81"/>
      <c r="Q20" s="78"/>
      <c r="R20" s="59"/>
      <c r="S20" s="64">
        <f>S32*$F$20</f>
        <v>60</v>
      </c>
      <c r="T20" s="64">
        <f>T32*$F$20</f>
        <v>240</v>
      </c>
      <c r="U20" s="64">
        <f>U32*$F$20</f>
        <v>720</v>
      </c>
      <c r="V20" s="24">
        <f>V32*$F$20</f>
        <v>1200</v>
      </c>
      <c r="W20" s="25">
        <f t="shared" si="0"/>
        <v>0</v>
      </c>
    </row>
    <row r="21" spans="1:23" ht="38.25">
      <c r="A21" s="39">
        <v>19</v>
      </c>
      <c r="B21" s="19" t="s">
        <v>146</v>
      </c>
      <c r="C21" s="20" t="s">
        <v>61</v>
      </c>
      <c r="D21" s="63" t="s">
        <v>54</v>
      </c>
      <c r="E21" s="57" t="s">
        <v>142</v>
      </c>
      <c r="F21" s="91">
        <v>50</v>
      </c>
      <c r="G21" s="57" t="s">
        <v>81</v>
      </c>
      <c r="H21" s="53" t="s">
        <v>111</v>
      </c>
      <c r="I21" s="53" t="s">
        <v>119</v>
      </c>
      <c r="J21" s="73"/>
      <c r="K21" s="73"/>
      <c r="L21" s="92"/>
      <c r="M21" s="92"/>
      <c r="N21" s="92"/>
      <c r="O21" s="93">
        <v>50</v>
      </c>
      <c r="P21" s="81"/>
      <c r="Q21" s="78"/>
      <c r="R21" s="59"/>
      <c r="S21" s="64">
        <f>$S$32*F21</f>
        <v>2.5</v>
      </c>
      <c r="T21" s="64">
        <f>T32*$F$21</f>
        <v>10</v>
      </c>
      <c r="U21" s="64">
        <f>U32*$F$21</f>
        <v>30</v>
      </c>
      <c r="V21" s="24">
        <f>V32*$F$21</f>
        <v>50</v>
      </c>
      <c r="W21" s="25">
        <f t="shared" si="0"/>
        <v>0</v>
      </c>
    </row>
    <row r="22" spans="1:23" ht="89.25">
      <c r="A22" s="39">
        <v>20</v>
      </c>
      <c r="B22" s="5" t="s">
        <v>147</v>
      </c>
      <c r="C22" s="20" t="s">
        <v>62</v>
      </c>
      <c r="D22" s="63" t="s">
        <v>75</v>
      </c>
      <c r="E22" s="57" t="s">
        <v>75</v>
      </c>
      <c r="F22" s="100">
        <v>162000</v>
      </c>
      <c r="G22" s="57" t="s">
        <v>152</v>
      </c>
      <c r="H22" s="53"/>
      <c r="I22" s="53" t="s">
        <v>71</v>
      </c>
      <c r="J22" s="73"/>
      <c r="K22" s="73"/>
      <c r="L22" s="92"/>
      <c r="M22" s="92"/>
      <c r="N22" s="92"/>
      <c r="O22" s="93">
        <f>+KPI!P22/KPI!P$9*'KPI (Italy)'!O$9</f>
        <v>365745.8969072165</v>
      </c>
      <c r="P22" s="81"/>
      <c r="Q22" s="78"/>
      <c r="R22" s="59"/>
      <c r="S22" s="66">
        <f>S32*$F$22</f>
        <v>8100</v>
      </c>
      <c r="T22" s="66">
        <f>T32*$F$22</f>
        <v>32400</v>
      </c>
      <c r="U22" s="66">
        <f>U32*$F$22</f>
        <v>97200</v>
      </c>
      <c r="V22" s="11">
        <f>V32*$F$22</f>
        <v>162000</v>
      </c>
      <c r="W22" s="10">
        <f t="shared" si="0"/>
        <v>0</v>
      </c>
    </row>
    <row r="23" spans="1:23" ht="142.5">
      <c r="A23" s="39">
        <v>21</v>
      </c>
      <c r="B23" s="19" t="s">
        <v>148</v>
      </c>
      <c r="C23" s="20" t="s">
        <v>62</v>
      </c>
      <c r="D23" s="63" t="s">
        <v>76</v>
      </c>
      <c r="E23" s="57" t="s">
        <v>76</v>
      </c>
      <c r="F23" s="31">
        <v>92.88</v>
      </c>
      <c r="G23" s="57" t="s">
        <v>52</v>
      </c>
      <c r="H23" s="53"/>
      <c r="I23" s="53" t="s">
        <v>71</v>
      </c>
      <c r="J23" s="73"/>
      <c r="K23" s="73"/>
      <c r="L23" s="92"/>
      <c r="M23" s="92"/>
      <c r="N23" s="92"/>
      <c r="O23" s="93">
        <f>+KPI!P23/KPI!P$9*'KPI (Italy)'!O$9</f>
        <v>314.53608247422676</v>
      </c>
      <c r="P23" s="81"/>
      <c r="Q23" s="78"/>
      <c r="R23" s="59"/>
      <c r="S23" s="64">
        <f>S32*$F$23</f>
        <v>4.644</v>
      </c>
      <c r="T23" s="64">
        <f>T32*$F$23</f>
        <v>18.576</v>
      </c>
      <c r="U23" s="64">
        <f>U32*$F$23</f>
        <v>55.727999999999994</v>
      </c>
      <c r="V23" s="24">
        <f>V32*$F$23</f>
        <v>92.88</v>
      </c>
      <c r="W23" s="25">
        <f t="shared" si="0"/>
        <v>0</v>
      </c>
    </row>
    <row r="24" spans="1:23" ht="108">
      <c r="A24" s="39">
        <v>22</v>
      </c>
      <c r="B24" s="19" t="s">
        <v>148</v>
      </c>
      <c r="C24" s="20" t="s">
        <v>62</v>
      </c>
      <c r="D24" s="63" t="s">
        <v>35</v>
      </c>
      <c r="E24" s="57" t="s">
        <v>77</v>
      </c>
      <c r="F24" s="101">
        <v>309.6</v>
      </c>
      <c r="G24" s="57" t="s">
        <v>53</v>
      </c>
      <c r="H24" s="53"/>
      <c r="I24" s="53" t="s">
        <v>71</v>
      </c>
      <c r="J24" s="73"/>
      <c r="K24" s="73"/>
      <c r="L24" s="92"/>
      <c r="M24" s="92"/>
      <c r="N24" s="92"/>
      <c r="O24" s="93">
        <f>+KPI!P24/KPI!P$9*'KPI (Italy)'!O$9</f>
        <v>1362.9896907216496</v>
      </c>
      <c r="P24" s="81"/>
      <c r="Q24" s="78"/>
      <c r="R24" s="59"/>
      <c r="S24" s="64">
        <f>S32*$F$24</f>
        <v>15.480000000000002</v>
      </c>
      <c r="T24" s="64">
        <f>T32*$F$24</f>
        <v>61.92000000000001</v>
      </c>
      <c r="U24" s="64">
        <f>U32*$F$24</f>
        <v>185.76000000000002</v>
      </c>
      <c r="V24" s="24">
        <f>V32*$F$24</f>
        <v>309.6</v>
      </c>
      <c r="W24" s="10">
        <f t="shared" si="0"/>
        <v>0</v>
      </c>
    </row>
    <row r="25" spans="1:23" ht="102">
      <c r="A25" s="39">
        <v>23</v>
      </c>
      <c r="B25" s="19" t="s">
        <v>148</v>
      </c>
      <c r="C25" s="20" t="s">
        <v>62</v>
      </c>
      <c r="D25" s="63" t="s">
        <v>36</v>
      </c>
      <c r="E25" s="57" t="s">
        <v>34</v>
      </c>
      <c r="F25" s="102">
        <v>1620</v>
      </c>
      <c r="G25" s="57" t="s">
        <v>151</v>
      </c>
      <c r="H25" s="53"/>
      <c r="I25" s="53" t="s">
        <v>71</v>
      </c>
      <c r="J25" s="73"/>
      <c r="K25" s="73"/>
      <c r="L25" s="92"/>
      <c r="M25" s="92"/>
      <c r="N25" s="92"/>
      <c r="O25" s="93">
        <f>+KPI!P25/KPI!P$9*'KPI (Italy)'!O$9</f>
        <v>7132.082474226804</v>
      </c>
      <c r="P25" s="81"/>
      <c r="Q25" s="78"/>
      <c r="R25" s="59"/>
      <c r="S25" s="64">
        <f>S32*$F$25</f>
        <v>81</v>
      </c>
      <c r="T25" s="64">
        <f>T32*$F$25</f>
        <v>324</v>
      </c>
      <c r="U25" s="64">
        <f>U32*$F$25</f>
        <v>972</v>
      </c>
      <c r="V25" s="24">
        <f>V32*$F$25</f>
        <v>1620</v>
      </c>
      <c r="W25" s="10">
        <f t="shared" si="0"/>
        <v>0</v>
      </c>
    </row>
    <row r="26" spans="1:23" ht="25.5">
      <c r="A26" s="39">
        <v>24</v>
      </c>
      <c r="B26" s="19" t="s">
        <v>148</v>
      </c>
      <c r="C26" s="20" t="s">
        <v>62</v>
      </c>
      <c r="D26" s="63" t="s">
        <v>74</v>
      </c>
      <c r="E26" s="148" t="s">
        <v>172</v>
      </c>
      <c r="F26" s="100">
        <v>24000</v>
      </c>
      <c r="G26" s="57" t="s">
        <v>92</v>
      </c>
      <c r="H26" s="53"/>
      <c r="I26" s="53" t="s">
        <v>71</v>
      </c>
      <c r="J26" s="73"/>
      <c r="K26" s="73"/>
      <c r="L26" s="92"/>
      <c r="M26" s="92"/>
      <c r="N26" s="92"/>
      <c r="O26" s="93">
        <v>10627</v>
      </c>
      <c r="P26" s="81"/>
      <c r="Q26" s="78"/>
      <c r="R26" s="59"/>
      <c r="S26" s="64">
        <f>$S$32*F26</f>
        <v>1200</v>
      </c>
      <c r="T26" s="64">
        <f>T32*$F$26</f>
        <v>4800</v>
      </c>
      <c r="U26" s="64">
        <f>U32*$F$26</f>
        <v>14400</v>
      </c>
      <c r="V26" s="24">
        <f>V32*$F$26</f>
        <v>24000</v>
      </c>
      <c r="W26" s="10">
        <f t="shared" si="0"/>
        <v>0</v>
      </c>
    </row>
    <row r="27" spans="1:23" ht="25.5">
      <c r="A27" s="39">
        <v>25</v>
      </c>
      <c r="B27" s="19" t="s">
        <v>148</v>
      </c>
      <c r="C27" s="20" t="s">
        <v>62</v>
      </c>
      <c r="D27" s="63" t="s">
        <v>114</v>
      </c>
      <c r="E27" s="57" t="s">
        <v>44</v>
      </c>
      <c r="F27" s="31">
        <v>1080</v>
      </c>
      <c r="G27" s="57" t="s">
        <v>92</v>
      </c>
      <c r="H27" s="53"/>
      <c r="I27" s="53" t="s">
        <v>71</v>
      </c>
      <c r="J27" s="73"/>
      <c r="K27" s="73"/>
      <c r="L27" s="92"/>
      <c r="M27" s="92"/>
      <c r="N27" s="92"/>
      <c r="O27" s="93"/>
      <c r="P27" s="81"/>
      <c r="Q27" s="78"/>
      <c r="R27" s="59"/>
      <c r="S27" s="64">
        <f>S32*$F$27</f>
        <v>54</v>
      </c>
      <c r="T27" s="64">
        <f>T32*$F$27</f>
        <v>216</v>
      </c>
      <c r="U27" s="64">
        <f>U32*$F$27</f>
        <v>648</v>
      </c>
      <c r="V27" s="24">
        <f>V32*$F$27</f>
        <v>1080</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4"/>
      <c r="D33" s="67"/>
      <c r="E33" s="67"/>
      <c r="F33" s="67"/>
      <c r="G33" s="67"/>
      <c r="H33" s="69"/>
      <c r="I33" s="69"/>
      <c r="J33" s="69"/>
      <c r="K33" s="69"/>
      <c r="L33" s="69"/>
      <c r="M33" s="69"/>
      <c r="N33" s="69"/>
      <c r="O33" s="69"/>
      <c r="P33" s="83"/>
      <c r="Q33" s="69"/>
      <c r="R33" s="69"/>
      <c r="S33" s="70"/>
      <c r="T33" s="70"/>
      <c r="U33" s="70"/>
    </row>
    <row r="34" spans="1:5" ht="15">
      <c r="A34" s="67"/>
      <c r="B34" s="4"/>
      <c r="E34" s="67"/>
    </row>
    <row r="35" spans="1:19" ht="16.5">
      <c r="A35" s="67"/>
      <c r="B35" s="4"/>
      <c r="E35" s="67"/>
      <c r="R35" s="54"/>
      <c r="S35" s="56"/>
    </row>
    <row r="36" spans="1:19" ht="16.5">
      <c r="A36" s="67"/>
      <c r="B36" s="4"/>
      <c r="C36" s="8"/>
      <c r="D36" s="3"/>
      <c r="E36" s="67"/>
      <c r="R36" s="54"/>
      <c r="S36" s="56"/>
    </row>
    <row r="37" spans="1:19" ht="16.5">
      <c r="A37" s="67"/>
      <c r="B37" s="4"/>
      <c r="C37" s="8"/>
      <c r="E37" s="67"/>
      <c r="R37" s="54"/>
      <c r="S37" s="56"/>
    </row>
    <row r="38" spans="1:19" ht="16.5">
      <c r="A38" s="67"/>
      <c r="B38" s="4"/>
      <c r="C38" s="8"/>
      <c r="E38" s="67"/>
      <c r="R38" s="54"/>
      <c r="S38" s="56"/>
    </row>
    <row r="39" spans="1:19" ht="16.5">
      <c r="A39" s="67"/>
      <c r="B39" s="4"/>
      <c r="C39" s="8"/>
      <c r="E39" s="67"/>
      <c r="R39" s="54"/>
      <c r="S39" s="56"/>
    </row>
    <row r="40" spans="1:19" ht="16.5">
      <c r="A40" s="67"/>
      <c r="B40" s="4"/>
      <c r="C40" s="8"/>
      <c r="E40" s="67"/>
      <c r="R40" s="54"/>
      <c r="S40" s="56"/>
    </row>
    <row r="41" spans="1:19" ht="15">
      <c r="A41" s="67"/>
      <c r="B41" s="4"/>
      <c r="E41" s="67"/>
      <c r="S41" s="55"/>
    </row>
    <row r="42" spans="1:5" ht="15">
      <c r="A42" s="67"/>
      <c r="B42" s="4"/>
      <c r="E42" s="67"/>
    </row>
    <row r="43" spans="1:5" ht="15">
      <c r="A43" s="67"/>
      <c r="B43" s="4"/>
      <c r="E43" s="67"/>
    </row>
    <row r="44" spans="1:5" ht="15">
      <c r="A44" s="67"/>
      <c r="B44" s="4"/>
      <c r="E44" s="67"/>
    </row>
    <row r="45" spans="1:5" ht="15">
      <c r="A45" s="67"/>
      <c r="B45" s="4"/>
      <c r="E45" s="67"/>
    </row>
    <row r="46" spans="1:5" ht="15">
      <c r="A46" s="67"/>
      <c r="B46" s="4"/>
      <c r="E46" s="67"/>
    </row>
    <row r="47" spans="1:5" ht="15">
      <c r="A47" s="67"/>
      <c r="B47" s="4"/>
      <c r="E47" s="67"/>
    </row>
    <row r="48" spans="1:5" ht="15">
      <c r="A48" s="67"/>
      <c r="E48" s="67"/>
    </row>
    <row r="49" spans="1:5" ht="15">
      <c r="A49" s="67"/>
      <c r="E49" s="67"/>
    </row>
    <row r="50" spans="1:5" ht="15">
      <c r="A50" s="67"/>
      <c r="E50" s="67"/>
    </row>
    <row r="51" spans="1:5" ht="15">
      <c r="A51" s="67"/>
      <c r="E51" s="67"/>
    </row>
    <row r="52" spans="1:5" ht="15">
      <c r="A52" s="67"/>
      <c r="E52" s="67"/>
    </row>
    <row r="53" spans="1:5" ht="15">
      <c r="A53" s="67"/>
      <c r="E53" s="67"/>
    </row>
    <row r="54" spans="1:5" ht="15">
      <c r="A54" s="67"/>
      <c r="E54" s="67"/>
    </row>
    <row r="55" spans="1:5" ht="15">
      <c r="A55" s="67"/>
      <c r="E55" s="67"/>
    </row>
    <row r="56" spans="1:5" ht="15">
      <c r="A56" s="67"/>
      <c r="E56" s="67"/>
    </row>
    <row r="57" spans="1:5" ht="15">
      <c r="A57" s="67"/>
      <c r="E57" s="67"/>
    </row>
    <row r="58" spans="1:5" ht="15">
      <c r="A58" s="67"/>
      <c r="E58" s="67"/>
    </row>
    <row r="59" spans="1:5" ht="15">
      <c r="A59" s="67"/>
      <c r="E59" s="67"/>
    </row>
    <row r="60" spans="1:5" ht="15">
      <c r="A60" s="67"/>
      <c r="E60" s="67"/>
    </row>
    <row r="61" spans="1:5" ht="15">
      <c r="A61" s="67"/>
      <c r="E61" s="67"/>
    </row>
    <row r="62" spans="1:5" ht="15">
      <c r="A62" s="67"/>
      <c r="E62" s="67"/>
    </row>
    <row r="63" spans="1:5" ht="15">
      <c r="A63" s="67"/>
      <c r="E63" s="67"/>
    </row>
    <row r="64" spans="1:5" ht="15">
      <c r="A64" s="67"/>
      <c r="E64" s="67"/>
    </row>
    <row r="65" spans="1:5" ht="15">
      <c r="A65" s="67"/>
      <c r="E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249"/>
  <sheetViews>
    <sheetView zoomScale="80" zoomScaleNormal="80" zoomScalePageLayoutView="0" workbookViewId="0" topLeftCell="B1">
      <pane ySplit="2" topLeftCell="A18"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5.140625" style="2" customWidth="1"/>
    <col min="3" max="3" width="9.28125" style="2" hidden="1" customWidth="1"/>
    <col min="4" max="4" width="38.140625" style="2" customWidth="1"/>
    <col min="5" max="5" width="28.28125" style="2" customWidth="1"/>
    <col min="6" max="6" width="12.28125" style="2" customWidth="1"/>
    <col min="7" max="7" width="19.8515625" style="2" customWidth="1"/>
    <col min="8" max="8" width="8.140625" style="6" customWidth="1"/>
    <col min="9" max="9" width="6.00390625" style="6" customWidth="1"/>
    <col min="10" max="15" width="11.0039062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51</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63.75">
      <c r="A3" s="39">
        <v>1</v>
      </c>
      <c r="B3" s="12" t="s">
        <v>97</v>
      </c>
      <c r="C3" s="13" t="s">
        <v>62</v>
      </c>
      <c r="D3" s="14" t="s">
        <v>98</v>
      </c>
      <c r="E3" s="13" t="s">
        <v>135</v>
      </c>
      <c r="F3" s="15">
        <v>30000</v>
      </c>
      <c r="G3" s="13" t="s">
        <v>94</v>
      </c>
      <c r="H3" s="16" t="s">
        <v>124</v>
      </c>
      <c r="I3" s="16" t="s">
        <v>116</v>
      </c>
      <c r="J3" s="73"/>
      <c r="K3" s="73"/>
      <c r="L3" s="92"/>
      <c r="M3" s="92"/>
      <c r="N3" s="92">
        <v>4133</v>
      </c>
      <c r="O3" s="93">
        <v>12174</v>
      </c>
      <c r="P3" s="81"/>
      <c r="Q3" s="77"/>
      <c r="R3" s="32"/>
      <c r="S3" s="17">
        <f>$F$3*S32</f>
        <v>1500</v>
      </c>
      <c r="T3" s="17">
        <f>$F$3*T32</f>
        <v>6000</v>
      </c>
      <c r="U3" s="17">
        <f>$F$3*U32</f>
        <v>18000</v>
      </c>
      <c r="V3" s="17">
        <f>$F$3*V32</f>
        <v>30000</v>
      </c>
      <c r="W3" s="18">
        <f aca="true" t="shared" si="0" ref="W3:W27">(MAX(Q3:V3)-F3)</f>
        <v>0</v>
      </c>
    </row>
    <row r="4" spans="1:23" ht="51">
      <c r="A4" s="39">
        <v>2</v>
      </c>
      <c r="B4" s="19" t="s">
        <v>134</v>
      </c>
      <c r="C4" s="13" t="s">
        <v>62</v>
      </c>
      <c r="D4" s="21" t="s">
        <v>99</v>
      </c>
      <c r="E4" s="20" t="s">
        <v>138</v>
      </c>
      <c r="F4" s="15">
        <v>750000</v>
      </c>
      <c r="G4" s="20" t="s">
        <v>95</v>
      </c>
      <c r="H4" s="23" t="s">
        <v>112</v>
      </c>
      <c r="I4" s="23" t="s">
        <v>116</v>
      </c>
      <c r="J4" s="73"/>
      <c r="K4" s="73"/>
      <c r="L4" s="92"/>
      <c r="M4" s="92"/>
      <c r="N4" s="92">
        <v>267437</v>
      </c>
      <c r="O4" s="93">
        <v>773456</v>
      </c>
      <c r="P4" s="81"/>
      <c r="Q4" s="77"/>
      <c r="R4" s="32"/>
      <c r="S4" s="24">
        <f>$F$4*S32</f>
        <v>37500</v>
      </c>
      <c r="T4" s="24">
        <f>$F$4*T32</f>
        <v>150000</v>
      </c>
      <c r="U4" s="24">
        <f>$F$4*U32</f>
        <v>450000</v>
      </c>
      <c r="V4" s="24">
        <f>$F$4*V32</f>
        <v>750000</v>
      </c>
      <c r="W4" s="25">
        <f t="shared" si="0"/>
        <v>0</v>
      </c>
    </row>
    <row r="5" spans="1:23" ht="63.75">
      <c r="A5" s="39">
        <v>3</v>
      </c>
      <c r="B5" s="26" t="s">
        <v>134</v>
      </c>
      <c r="C5" s="13" t="s">
        <v>62</v>
      </c>
      <c r="D5" s="21" t="s">
        <v>39</v>
      </c>
      <c r="E5" s="145" t="s">
        <v>171</v>
      </c>
      <c r="F5" s="15">
        <v>4500</v>
      </c>
      <c r="G5" s="27" t="s">
        <v>96</v>
      </c>
      <c r="H5" s="28" t="s">
        <v>112</v>
      </c>
      <c r="I5" s="28" t="s">
        <v>71</v>
      </c>
      <c r="J5" s="73"/>
      <c r="K5" s="73"/>
      <c r="L5" s="92"/>
      <c r="M5" s="92">
        <v>141</v>
      </c>
      <c r="N5" s="92">
        <v>680</v>
      </c>
      <c r="O5" s="93">
        <v>1488</v>
      </c>
      <c r="P5" s="81"/>
      <c r="Q5" s="77"/>
      <c r="R5" s="32"/>
      <c r="S5" s="29">
        <f>$F$5*S32</f>
        <v>225</v>
      </c>
      <c r="T5" s="29">
        <f>$F$5*T32</f>
        <v>900</v>
      </c>
      <c r="U5" s="29">
        <f>$F$5*U32</f>
        <v>2700</v>
      </c>
      <c r="V5" s="29">
        <f>$F$5*V32</f>
        <v>4500</v>
      </c>
      <c r="W5" s="30">
        <f t="shared" si="0"/>
        <v>0</v>
      </c>
    </row>
    <row r="6" spans="1:23" ht="38.25">
      <c r="A6" s="39">
        <v>4</v>
      </c>
      <c r="B6" s="35" t="s">
        <v>134</v>
      </c>
      <c r="C6" s="13" t="s">
        <v>62</v>
      </c>
      <c r="D6" s="37" t="s">
        <v>154</v>
      </c>
      <c r="E6" s="147" t="s">
        <v>170</v>
      </c>
      <c r="F6" s="15">
        <v>37500</v>
      </c>
      <c r="G6" s="36" t="s">
        <v>109</v>
      </c>
      <c r="H6" s="38" t="s">
        <v>112</v>
      </c>
      <c r="I6" s="28" t="s">
        <v>71</v>
      </c>
      <c r="J6" s="73"/>
      <c r="K6" s="73"/>
      <c r="L6" s="92"/>
      <c r="M6" s="92"/>
      <c r="N6" s="92">
        <v>2036</v>
      </c>
      <c r="O6" s="93">
        <v>5868</v>
      </c>
      <c r="P6" s="81"/>
      <c r="Q6" s="77"/>
      <c r="R6" s="59"/>
      <c r="S6" s="71">
        <f>$F$6*S32</f>
        <v>1875</v>
      </c>
      <c r="T6" s="71">
        <f>$F$6*T32</f>
        <v>7500</v>
      </c>
      <c r="U6" s="71">
        <f>$F$6*U32</f>
        <v>22500</v>
      </c>
      <c r="V6" s="71">
        <f>$F$6*V32</f>
        <v>37500</v>
      </c>
      <c r="W6" s="72">
        <f t="shared" si="0"/>
        <v>0</v>
      </c>
    </row>
    <row r="7" spans="1:23" ht="51.75">
      <c r="A7" s="39">
        <v>5</v>
      </c>
      <c r="B7" s="19" t="s">
        <v>134</v>
      </c>
      <c r="C7" s="20" t="s">
        <v>129</v>
      </c>
      <c r="D7" s="146" t="s">
        <v>169</v>
      </c>
      <c r="E7" s="36" t="s">
        <v>42</v>
      </c>
      <c r="F7" s="22">
        <v>5</v>
      </c>
      <c r="G7" s="20" t="s">
        <v>105</v>
      </c>
      <c r="H7" s="23" t="s">
        <v>124</v>
      </c>
      <c r="I7" s="23" t="s">
        <v>131</v>
      </c>
      <c r="J7" s="92"/>
      <c r="K7" s="92"/>
      <c r="L7" s="92"/>
      <c r="M7" s="92"/>
      <c r="N7" s="92"/>
      <c r="O7" s="92">
        <v>23</v>
      </c>
      <c r="P7" s="81"/>
      <c r="Q7" s="96">
        <v>1</v>
      </c>
      <c r="R7" s="97">
        <v>2</v>
      </c>
      <c r="S7" s="97">
        <v>5</v>
      </c>
      <c r="T7" s="59"/>
      <c r="U7" s="59"/>
      <c r="V7" s="59"/>
      <c r="W7" s="60">
        <f t="shared" si="0"/>
        <v>0</v>
      </c>
    </row>
    <row r="8" spans="1:23" ht="63.75">
      <c r="A8" s="39">
        <v>6</v>
      </c>
      <c r="B8" s="19" t="s">
        <v>134</v>
      </c>
      <c r="C8" s="20" t="s">
        <v>61</v>
      </c>
      <c r="D8" s="47" t="s">
        <v>55</v>
      </c>
      <c r="E8" s="57" t="s">
        <v>139</v>
      </c>
      <c r="F8" s="58">
        <v>9</v>
      </c>
      <c r="G8" s="57" t="s">
        <v>106</v>
      </c>
      <c r="H8" s="53" t="s">
        <v>69</v>
      </c>
      <c r="I8" s="53" t="s">
        <v>130</v>
      </c>
      <c r="J8" s="73"/>
      <c r="K8" s="73"/>
      <c r="L8" s="92"/>
      <c r="M8" s="92">
        <v>6</v>
      </c>
      <c r="N8" s="92">
        <v>35</v>
      </c>
      <c r="O8" s="92">
        <v>70</v>
      </c>
      <c r="P8" s="81"/>
      <c r="Q8" s="78"/>
      <c r="R8" s="59"/>
      <c r="S8" s="97">
        <v>2</v>
      </c>
      <c r="T8" s="97">
        <v>4</v>
      </c>
      <c r="U8" s="97">
        <v>9</v>
      </c>
      <c r="V8" s="59"/>
      <c r="W8" s="60">
        <f t="shared" si="0"/>
        <v>0</v>
      </c>
    </row>
    <row r="9" spans="1:23" ht="89.25">
      <c r="A9" s="39">
        <v>7</v>
      </c>
      <c r="B9" s="19" t="s">
        <v>102</v>
      </c>
      <c r="C9" s="20" t="s">
        <v>61</v>
      </c>
      <c r="D9" s="47" t="s">
        <v>41</v>
      </c>
      <c r="E9" s="57" t="s">
        <v>143</v>
      </c>
      <c r="F9" s="61">
        <v>85</v>
      </c>
      <c r="G9" s="57" t="s">
        <v>108</v>
      </c>
      <c r="H9" s="53" t="s">
        <v>110</v>
      </c>
      <c r="I9" s="53" t="s">
        <v>153</v>
      </c>
      <c r="J9" s="73"/>
      <c r="K9" s="73"/>
      <c r="L9" s="92"/>
      <c r="M9" s="92">
        <v>8</v>
      </c>
      <c r="N9" s="92">
        <v>23</v>
      </c>
      <c r="O9" s="93">
        <v>64</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5">
        <v>75</v>
      </c>
      <c r="G10" s="57" t="s">
        <v>78</v>
      </c>
      <c r="H10" s="53" t="s">
        <v>124</v>
      </c>
      <c r="I10" s="53" t="s">
        <v>117</v>
      </c>
      <c r="J10" s="73"/>
      <c r="K10" s="73"/>
      <c r="L10" s="92"/>
      <c r="M10" s="92">
        <v>14</v>
      </c>
      <c r="N10" s="92">
        <v>32</v>
      </c>
      <c r="O10" s="93">
        <v>89</v>
      </c>
      <c r="P10" s="81"/>
      <c r="Q10" s="78"/>
      <c r="R10" s="59"/>
      <c r="S10" s="62">
        <f>S32*$F$10</f>
        <v>3.75</v>
      </c>
      <c r="T10" s="62">
        <f>T32*$F$10</f>
        <v>15</v>
      </c>
      <c r="U10" s="62">
        <f>U32*$F$10</f>
        <v>45</v>
      </c>
      <c r="V10" s="33">
        <f>V32*$F$10</f>
        <v>75</v>
      </c>
      <c r="W10" s="25">
        <f t="shared" si="0"/>
        <v>0</v>
      </c>
    </row>
    <row r="11" spans="1:23" ht="38.25">
      <c r="A11" s="39">
        <v>9</v>
      </c>
      <c r="B11" s="19" t="s">
        <v>132</v>
      </c>
      <c r="C11" s="20" t="s">
        <v>61</v>
      </c>
      <c r="D11" s="47" t="s">
        <v>57</v>
      </c>
      <c r="E11" s="57" t="s">
        <v>128</v>
      </c>
      <c r="F11" s="57">
        <v>5</v>
      </c>
      <c r="G11" s="57" t="s">
        <v>79</v>
      </c>
      <c r="H11" s="53" t="s">
        <v>123</v>
      </c>
      <c r="I11" s="53" t="s">
        <v>149</v>
      </c>
      <c r="J11" s="94"/>
      <c r="K11" s="94"/>
      <c r="L11" s="94"/>
      <c r="M11" s="92">
        <v>8</v>
      </c>
      <c r="N11" s="73">
        <v>8</v>
      </c>
      <c r="O11" s="73">
        <v>8</v>
      </c>
      <c r="P11" s="81"/>
      <c r="Q11" s="98">
        <v>1</v>
      </c>
      <c r="R11" s="97">
        <v>3</v>
      </c>
      <c r="S11" s="97">
        <v>5</v>
      </c>
      <c r="T11" s="59"/>
      <c r="U11" s="59"/>
      <c r="V11" s="32"/>
      <c r="W11" s="25">
        <f t="shared" si="0"/>
        <v>0</v>
      </c>
    </row>
    <row r="12" spans="1:23" ht="63.75">
      <c r="A12" s="39">
        <v>10</v>
      </c>
      <c r="B12" s="19" t="s">
        <v>126</v>
      </c>
      <c r="C12" s="20" t="s">
        <v>61</v>
      </c>
      <c r="D12" s="47" t="s">
        <v>58</v>
      </c>
      <c r="E12" s="57" t="s">
        <v>145</v>
      </c>
      <c r="F12" s="57">
        <v>12</v>
      </c>
      <c r="G12" s="57" t="s">
        <v>80</v>
      </c>
      <c r="H12" s="53" t="s">
        <v>123</v>
      </c>
      <c r="I12" s="53" t="s">
        <v>150</v>
      </c>
      <c r="J12" s="73"/>
      <c r="K12" s="94"/>
      <c r="L12" s="94"/>
      <c r="M12" s="94"/>
      <c r="N12" s="94"/>
      <c r="O12" s="94">
        <v>39</v>
      </c>
      <c r="P12" s="81"/>
      <c r="Q12" s="78"/>
      <c r="R12" s="97">
        <v>12</v>
      </c>
      <c r="S12" s="59"/>
      <c r="T12" s="59"/>
      <c r="U12" s="59"/>
      <c r="V12" s="32"/>
      <c r="W12" s="25">
        <f t="shared" si="0"/>
        <v>0</v>
      </c>
    </row>
    <row r="13" spans="1:23" ht="102">
      <c r="A13" s="39">
        <v>11</v>
      </c>
      <c r="B13" s="19" t="s">
        <v>133</v>
      </c>
      <c r="C13" s="20" t="s">
        <v>129</v>
      </c>
      <c r="D13" s="34" t="s">
        <v>45</v>
      </c>
      <c r="E13" s="57" t="s">
        <v>67</v>
      </c>
      <c r="F13" s="22"/>
      <c r="G13" s="57" t="s">
        <v>107</v>
      </c>
      <c r="H13" s="53" t="s">
        <v>111</v>
      </c>
      <c r="I13" s="53" t="s">
        <v>118</v>
      </c>
      <c r="J13" s="94"/>
      <c r="K13" s="94"/>
      <c r="L13" s="94"/>
      <c r="M13" s="94"/>
      <c r="N13" s="94"/>
      <c r="O13" s="94">
        <v>182</v>
      </c>
      <c r="P13" s="82"/>
      <c r="Q13" s="78"/>
      <c r="R13" s="59"/>
      <c r="S13" s="59"/>
      <c r="T13" s="59"/>
      <c r="U13" s="59"/>
      <c r="V13" s="32"/>
      <c r="W13" s="25">
        <f t="shared" si="0"/>
        <v>0</v>
      </c>
    </row>
    <row r="14" spans="1:23" ht="89.25">
      <c r="A14" s="39">
        <v>12</v>
      </c>
      <c r="B14" s="19" t="s">
        <v>133</v>
      </c>
      <c r="C14" s="20" t="s">
        <v>129</v>
      </c>
      <c r="D14" s="34" t="s">
        <v>46</v>
      </c>
      <c r="E14" s="57" t="s">
        <v>66</v>
      </c>
      <c r="F14" s="22"/>
      <c r="G14" s="57" t="s">
        <v>107</v>
      </c>
      <c r="H14" s="53" t="s">
        <v>111</v>
      </c>
      <c r="I14" s="53" t="s">
        <v>120</v>
      </c>
      <c r="J14" s="94"/>
      <c r="K14" s="94"/>
      <c r="L14" s="94"/>
      <c r="M14" s="94"/>
      <c r="N14" s="94"/>
      <c r="O14" s="94">
        <v>124</v>
      </c>
      <c r="P14" s="82"/>
      <c r="Q14" s="78"/>
      <c r="R14" s="59"/>
      <c r="S14" s="59"/>
      <c r="T14" s="59"/>
      <c r="U14" s="59"/>
      <c r="V14" s="32"/>
      <c r="W14" s="25">
        <f t="shared" si="0"/>
        <v>0</v>
      </c>
    </row>
    <row r="15" spans="1:23" ht="89.25">
      <c r="A15" s="39">
        <v>13</v>
      </c>
      <c r="B15" s="19" t="s">
        <v>133</v>
      </c>
      <c r="C15" s="20" t="s">
        <v>129</v>
      </c>
      <c r="D15" s="34" t="s">
        <v>47</v>
      </c>
      <c r="E15" s="57" t="s">
        <v>65</v>
      </c>
      <c r="F15" s="22"/>
      <c r="G15" s="57" t="s">
        <v>107</v>
      </c>
      <c r="H15" s="53" t="s">
        <v>111</v>
      </c>
      <c r="I15" s="53" t="s">
        <v>122</v>
      </c>
      <c r="J15" s="94"/>
      <c r="K15" s="94"/>
      <c r="L15" s="94"/>
      <c r="M15" s="94"/>
      <c r="N15" s="94"/>
      <c r="O15" s="94">
        <v>139</v>
      </c>
      <c r="P15" s="82"/>
      <c r="Q15" s="78"/>
      <c r="R15" s="59"/>
      <c r="S15" s="59"/>
      <c r="T15" s="59"/>
      <c r="U15" s="59"/>
      <c r="V15" s="32"/>
      <c r="W15" s="25">
        <f t="shared" si="0"/>
        <v>0</v>
      </c>
    </row>
    <row r="16" spans="1:23" ht="76.5">
      <c r="A16" s="39">
        <v>14</v>
      </c>
      <c r="B16" s="19" t="s">
        <v>133</v>
      </c>
      <c r="C16" s="20" t="s">
        <v>129</v>
      </c>
      <c r="D16" s="34" t="s">
        <v>48</v>
      </c>
      <c r="E16" s="57" t="s">
        <v>64</v>
      </c>
      <c r="F16" s="22">
        <v>1000</v>
      </c>
      <c r="G16" s="57" t="s">
        <v>107</v>
      </c>
      <c r="H16" s="53" t="s">
        <v>111</v>
      </c>
      <c r="I16" s="53" t="s">
        <v>121</v>
      </c>
      <c r="J16" s="94"/>
      <c r="K16" s="94"/>
      <c r="L16" s="94"/>
      <c r="M16" s="94"/>
      <c r="N16" s="94">
        <v>54</v>
      </c>
      <c r="O16" s="94">
        <v>121</v>
      </c>
      <c r="P16" s="81"/>
      <c r="Q16" s="78"/>
      <c r="R16" s="59"/>
      <c r="S16" s="64">
        <f>S32*$F$16</f>
        <v>50</v>
      </c>
      <c r="T16" s="64">
        <f>T32*$F$16</f>
        <v>200</v>
      </c>
      <c r="U16" s="64">
        <f>U32*$F$16</f>
        <v>600</v>
      </c>
      <c r="V16" s="24">
        <f>V32*$F$16</f>
        <v>1000</v>
      </c>
      <c r="W16" s="25">
        <f t="shared" si="0"/>
        <v>0</v>
      </c>
    </row>
    <row r="17" spans="1:23" ht="102">
      <c r="A17" s="39">
        <v>15</v>
      </c>
      <c r="B17" s="19" t="s">
        <v>133</v>
      </c>
      <c r="C17" s="20" t="s">
        <v>129</v>
      </c>
      <c r="D17" s="34" t="s">
        <v>49</v>
      </c>
      <c r="E17" s="57" t="s">
        <v>63</v>
      </c>
      <c r="F17" s="22"/>
      <c r="G17" s="57" t="s">
        <v>107</v>
      </c>
      <c r="H17" s="53" t="s">
        <v>111</v>
      </c>
      <c r="I17" s="53" t="s">
        <v>119</v>
      </c>
      <c r="J17" s="94"/>
      <c r="K17" s="94"/>
      <c r="L17" s="94"/>
      <c r="M17" s="94"/>
      <c r="N17" s="94"/>
      <c r="O17" s="94">
        <v>140</v>
      </c>
      <c r="P17" s="81"/>
      <c r="Q17" s="78"/>
      <c r="R17" s="59"/>
      <c r="S17" s="59"/>
      <c r="T17" s="59"/>
      <c r="U17" s="59"/>
      <c r="V17" s="32"/>
      <c r="W17" s="25">
        <f t="shared" si="0"/>
        <v>0</v>
      </c>
    </row>
    <row r="18" spans="1:23" ht="51">
      <c r="A18" s="39">
        <v>16</v>
      </c>
      <c r="B18" s="19" t="s">
        <v>127</v>
      </c>
      <c r="C18" s="20" t="s">
        <v>129</v>
      </c>
      <c r="D18" s="47" t="s">
        <v>37</v>
      </c>
      <c r="E18" s="65" t="s">
        <v>38</v>
      </c>
      <c r="F18" s="91">
        <v>3</v>
      </c>
      <c r="G18" s="57" t="s">
        <v>82</v>
      </c>
      <c r="H18" s="53" t="s">
        <v>123</v>
      </c>
      <c r="I18" s="53" t="s">
        <v>115</v>
      </c>
      <c r="J18" s="73"/>
      <c r="K18" s="73"/>
      <c r="L18" s="95"/>
      <c r="M18" s="95"/>
      <c r="N18" s="95"/>
      <c r="O18" s="95">
        <v>20</v>
      </c>
      <c r="P18" s="81"/>
      <c r="Q18" s="78"/>
      <c r="R18" s="59"/>
      <c r="S18" s="99">
        <v>3</v>
      </c>
      <c r="T18" s="59"/>
      <c r="U18" s="59"/>
      <c r="V18" s="32"/>
      <c r="W18" s="25">
        <f t="shared" si="0"/>
        <v>0</v>
      </c>
    </row>
    <row r="19" spans="1:23" ht="51">
      <c r="A19" s="39">
        <v>17</v>
      </c>
      <c r="B19" s="19" t="s">
        <v>146</v>
      </c>
      <c r="C19" s="20" t="s">
        <v>62</v>
      </c>
      <c r="D19" s="63" t="s">
        <v>32</v>
      </c>
      <c r="E19" s="57" t="s">
        <v>70</v>
      </c>
      <c r="F19" s="15">
        <v>3750</v>
      </c>
      <c r="G19" s="57" t="s">
        <v>83</v>
      </c>
      <c r="H19" s="53" t="s">
        <v>111</v>
      </c>
      <c r="I19" s="53" t="s">
        <v>119</v>
      </c>
      <c r="J19" s="73"/>
      <c r="K19" s="73"/>
      <c r="L19" s="92"/>
      <c r="M19" s="92"/>
      <c r="N19" s="92">
        <v>0</v>
      </c>
      <c r="O19" s="93">
        <v>152</v>
      </c>
      <c r="P19" s="81"/>
      <c r="Q19" s="78"/>
      <c r="R19" s="59"/>
      <c r="S19" s="64">
        <f>S32*$F$19</f>
        <v>187.5</v>
      </c>
      <c r="T19" s="64">
        <f>T32*$F$19</f>
        <v>750</v>
      </c>
      <c r="U19" s="64">
        <f>U32*$F$19</f>
        <v>2250</v>
      </c>
      <c r="V19" s="24">
        <f>V32*$F$19</f>
        <v>3750</v>
      </c>
      <c r="W19" s="25">
        <f t="shared" si="0"/>
        <v>0</v>
      </c>
    </row>
    <row r="20" spans="1:23" ht="25.5">
      <c r="A20" s="39">
        <v>18</v>
      </c>
      <c r="B20" s="19" t="s">
        <v>146</v>
      </c>
      <c r="C20" s="20" t="s">
        <v>62</v>
      </c>
      <c r="D20" s="63" t="s">
        <v>33</v>
      </c>
      <c r="E20" s="57" t="s">
        <v>91</v>
      </c>
      <c r="F20" s="15">
        <v>750</v>
      </c>
      <c r="G20" s="57" t="s">
        <v>83</v>
      </c>
      <c r="H20" s="53" t="s">
        <v>111</v>
      </c>
      <c r="I20" s="53" t="s">
        <v>119</v>
      </c>
      <c r="J20" s="73"/>
      <c r="K20" s="73"/>
      <c r="L20" s="92"/>
      <c r="M20" s="92"/>
      <c r="N20" s="92">
        <v>0</v>
      </c>
      <c r="O20" s="93">
        <v>152</v>
      </c>
      <c r="P20" s="81"/>
      <c r="Q20" s="78"/>
      <c r="R20" s="59"/>
      <c r="S20" s="64">
        <f>S32*$F$20</f>
        <v>37.5</v>
      </c>
      <c r="T20" s="64">
        <f>T32*$F$20</f>
        <v>150</v>
      </c>
      <c r="U20" s="64">
        <f>U32*$F$20</f>
        <v>450</v>
      </c>
      <c r="V20" s="24">
        <f>V32*$F$20</f>
        <v>750</v>
      </c>
      <c r="W20" s="25">
        <f t="shared" si="0"/>
        <v>0</v>
      </c>
    </row>
    <row r="21" spans="1:23" ht="38.25">
      <c r="A21" s="39">
        <v>19</v>
      </c>
      <c r="B21" s="19" t="s">
        <v>146</v>
      </c>
      <c r="C21" s="20" t="s">
        <v>61</v>
      </c>
      <c r="D21" s="63" t="s">
        <v>54</v>
      </c>
      <c r="E21" s="57" t="s">
        <v>142</v>
      </c>
      <c r="F21" s="57">
        <v>50</v>
      </c>
      <c r="G21" s="57" t="s">
        <v>81</v>
      </c>
      <c r="H21" s="53" t="s">
        <v>111</v>
      </c>
      <c r="I21" s="53" t="s">
        <v>119</v>
      </c>
      <c r="J21" s="73"/>
      <c r="K21" s="73"/>
      <c r="L21" s="92"/>
      <c r="M21" s="92"/>
      <c r="N21" s="92">
        <v>0</v>
      </c>
      <c r="O21" s="93">
        <v>2</v>
      </c>
      <c r="P21" s="81"/>
      <c r="Q21" s="78"/>
      <c r="R21" s="59"/>
      <c r="S21" s="64">
        <f>$S$32*F21</f>
        <v>2.5</v>
      </c>
      <c r="T21" s="64">
        <f>T32*$F$21</f>
        <v>10</v>
      </c>
      <c r="U21" s="64">
        <f>U32*$F$21</f>
        <v>30</v>
      </c>
      <c r="V21" s="24">
        <f>V32*$F$21</f>
        <v>50</v>
      </c>
      <c r="W21" s="25">
        <f t="shared" si="0"/>
        <v>0</v>
      </c>
    </row>
    <row r="22" spans="1:23" ht="114.75">
      <c r="A22" s="39">
        <v>20</v>
      </c>
      <c r="B22" s="5" t="s">
        <v>147</v>
      </c>
      <c r="C22" s="20" t="s">
        <v>62</v>
      </c>
      <c r="D22" s="63" t="s">
        <v>75</v>
      </c>
      <c r="E22" s="57" t="s">
        <v>75</v>
      </c>
      <c r="F22" s="15">
        <v>101250</v>
      </c>
      <c r="G22" s="57" t="s">
        <v>152</v>
      </c>
      <c r="H22" s="53"/>
      <c r="I22" s="53" t="s">
        <v>71</v>
      </c>
      <c r="J22" s="73"/>
      <c r="K22" s="73"/>
      <c r="L22" s="92"/>
      <c r="M22" s="92"/>
      <c r="N22" s="92"/>
      <c r="O22" s="93">
        <f>+KPI!P22/KPI!P$9*'KPI (Spain)'!O$9</f>
        <v>650214.9278350516</v>
      </c>
      <c r="P22" s="81"/>
      <c r="Q22" s="78"/>
      <c r="R22" s="59"/>
      <c r="S22" s="66">
        <f>S32*$F$22</f>
        <v>5062.5</v>
      </c>
      <c r="T22" s="66">
        <f>T32*$F$22</f>
        <v>20250</v>
      </c>
      <c r="U22" s="66">
        <f>U32*$F$22</f>
        <v>60750</v>
      </c>
      <c r="V22" s="11">
        <f>V32*$F$22</f>
        <v>101250</v>
      </c>
      <c r="W22" s="10">
        <f t="shared" si="0"/>
        <v>0</v>
      </c>
    </row>
    <row r="23" spans="1:23" ht="155.25">
      <c r="A23" s="39">
        <v>21</v>
      </c>
      <c r="B23" s="19" t="s">
        <v>148</v>
      </c>
      <c r="C23" s="20" t="s">
        <v>62</v>
      </c>
      <c r="D23" s="63" t="s">
        <v>76</v>
      </c>
      <c r="E23" s="57" t="s">
        <v>76</v>
      </c>
      <c r="F23" s="15">
        <v>58.05</v>
      </c>
      <c r="G23" s="57" t="s">
        <v>52</v>
      </c>
      <c r="H23" s="53"/>
      <c r="I23" s="53" t="s">
        <v>71</v>
      </c>
      <c r="J23" s="73"/>
      <c r="K23" s="73"/>
      <c r="L23" s="92"/>
      <c r="M23" s="92"/>
      <c r="N23" s="92"/>
      <c r="O23" s="93">
        <f>+KPI!P23/KPI!P$9*'KPI (Spain)'!O$9</f>
        <v>559.1752577319587</v>
      </c>
      <c r="P23" s="81"/>
      <c r="Q23" s="78"/>
      <c r="R23" s="59"/>
      <c r="S23" s="64">
        <f>S32*$F$23</f>
        <v>2.9025</v>
      </c>
      <c r="T23" s="64">
        <f>T32*$F$23</f>
        <v>11.61</v>
      </c>
      <c r="U23" s="64">
        <f>U32*$F$23</f>
        <v>34.83</v>
      </c>
      <c r="V23" s="24">
        <f>V32*$F$23</f>
        <v>58.05</v>
      </c>
      <c r="W23" s="25">
        <f t="shared" si="0"/>
        <v>0</v>
      </c>
    </row>
    <row r="24" spans="1:23" ht="120.75">
      <c r="A24" s="39">
        <v>22</v>
      </c>
      <c r="B24" s="19" t="s">
        <v>148</v>
      </c>
      <c r="C24" s="20" t="s">
        <v>62</v>
      </c>
      <c r="D24" s="63" t="s">
        <v>35</v>
      </c>
      <c r="E24" s="57" t="s">
        <v>77</v>
      </c>
      <c r="F24" s="15">
        <v>193.5</v>
      </c>
      <c r="G24" s="57" t="s">
        <v>53</v>
      </c>
      <c r="H24" s="53"/>
      <c r="I24" s="53" t="s">
        <v>71</v>
      </c>
      <c r="J24" s="73"/>
      <c r="K24" s="73"/>
      <c r="L24" s="92"/>
      <c r="M24" s="92"/>
      <c r="N24" s="92"/>
      <c r="O24" s="93">
        <f>+KPI!P24/KPI!P$9*'KPI (Spain)'!O$9</f>
        <v>2423.092783505155</v>
      </c>
      <c r="P24" s="81"/>
      <c r="Q24" s="78"/>
      <c r="R24" s="59"/>
      <c r="S24" s="64">
        <f>S32*$F$24</f>
        <v>9.675</v>
      </c>
      <c r="T24" s="64">
        <f>T32*$F$24</f>
        <v>38.7</v>
      </c>
      <c r="U24" s="64">
        <f>U32*$F$24</f>
        <v>116.1</v>
      </c>
      <c r="V24" s="24">
        <f>V32*$F$24</f>
        <v>193.5</v>
      </c>
      <c r="W24" s="10">
        <f t="shared" si="0"/>
        <v>0</v>
      </c>
    </row>
    <row r="25" spans="1:23" ht="102">
      <c r="A25" s="39">
        <v>23</v>
      </c>
      <c r="B25" s="19" t="s">
        <v>148</v>
      </c>
      <c r="C25" s="20" t="s">
        <v>62</v>
      </c>
      <c r="D25" s="63" t="s">
        <v>36</v>
      </c>
      <c r="E25" s="57" t="s">
        <v>34</v>
      </c>
      <c r="F25" s="15">
        <v>1012.5</v>
      </c>
      <c r="G25" s="57" t="s">
        <v>151</v>
      </c>
      <c r="H25" s="53"/>
      <c r="I25" s="53" t="s">
        <v>71</v>
      </c>
      <c r="J25" s="73"/>
      <c r="K25" s="73"/>
      <c r="L25" s="92"/>
      <c r="M25" s="92"/>
      <c r="N25" s="92"/>
      <c r="O25" s="93">
        <f>+KPI!P25/KPI!P$9*'KPI (Spain)'!O$9</f>
        <v>12679.257731958764</v>
      </c>
      <c r="P25" s="81"/>
      <c r="Q25" s="78"/>
      <c r="R25" s="59"/>
      <c r="S25" s="64">
        <f>S32*$F$25</f>
        <v>50.625</v>
      </c>
      <c r="T25" s="64">
        <f>T32*$F$25</f>
        <v>202.5</v>
      </c>
      <c r="U25" s="64">
        <f>U32*$F$25</f>
        <v>607.5</v>
      </c>
      <c r="V25" s="24">
        <f>V32*$F$25</f>
        <v>1012.5</v>
      </c>
      <c r="W25" s="10">
        <f t="shared" si="0"/>
        <v>0</v>
      </c>
    </row>
    <row r="26" spans="1:23" ht="25.5">
      <c r="A26" s="39">
        <v>24</v>
      </c>
      <c r="B26" s="19" t="s">
        <v>148</v>
      </c>
      <c r="C26" s="20" t="s">
        <v>62</v>
      </c>
      <c r="D26" s="63" t="s">
        <v>74</v>
      </c>
      <c r="E26" s="148" t="s">
        <v>172</v>
      </c>
      <c r="F26" s="15">
        <v>15000</v>
      </c>
      <c r="G26" s="57" t="s">
        <v>92</v>
      </c>
      <c r="H26" s="53"/>
      <c r="I26" s="53" t="s">
        <v>71</v>
      </c>
      <c r="J26" s="73"/>
      <c r="K26" s="73"/>
      <c r="L26" s="92"/>
      <c r="M26" s="92"/>
      <c r="N26" s="92"/>
      <c r="O26" s="93">
        <v>24702</v>
      </c>
      <c r="P26" s="81"/>
      <c r="Q26" s="78"/>
      <c r="R26" s="59"/>
      <c r="S26" s="64">
        <f>$S$32*F26</f>
        <v>750</v>
      </c>
      <c r="T26" s="64">
        <f>T32*$F$26</f>
        <v>3000</v>
      </c>
      <c r="U26" s="64">
        <f>U32*$F$26</f>
        <v>9000</v>
      </c>
      <c r="V26" s="24">
        <f>V32*$F$26</f>
        <v>15000</v>
      </c>
      <c r="W26" s="10">
        <f t="shared" si="0"/>
        <v>0</v>
      </c>
    </row>
    <row r="27" spans="1:23" ht="25.5">
      <c r="A27" s="39">
        <v>25</v>
      </c>
      <c r="B27" s="19" t="s">
        <v>148</v>
      </c>
      <c r="C27" s="20" t="s">
        <v>62</v>
      </c>
      <c r="D27" s="63" t="s">
        <v>114</v>
      </c>
      <c r="E27" s="57" t="s">
        <v>44</v>
      </c>
      <c r="F27" s="15">
        <v>675</v>
      </c>
      <c r="G27" s="57" t="s">
        <v>92</v>
      </c>
      <c r="H27" s="53"/>
      <c r="I27" s="53" t="s">
        <v>71</v>
      </c>
      <c r="J27" s="73"/>
      <c r="K27" s="73"/>
      <c r="L27" s="92"/>
      <c r="M27" s="92"/>
      <c r="N27" s="92"/>
      <c r="O27" s="93"/>
      <c r="P27" s="81"/>
      <c r="Q27" s="78"/>
      <c r="R27" s="59"/>
      <c r="S27" s="64">
        <f>S32*$F$27</f>
        <v>33.75</v>
      </c>
      <c r="T27" s="64">
        <f>T32*$F$27</f>
        <v>135</v>
      </c>
      <c r="U27" s="64">
        <f>U32*$F$27</f>
        <v>405</v>
      </c>
      <c r="V27" s="24">
        <f>V32*$F$27</f>
        <v>675</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4"/>
      <c r="D33" s="67"/>
      <c r="E33" s="67"/>
      <c r="F33" s="67"/>
      <c r="G33" s="67"/>
      <c r="H33" s="69"/>
      <c r="I33" s="69"/>
      <c r="J33" s="69"/>
      <c r="K33" s="69"/>
      <c r="L33" s="69"/>
      <c r="M33" s="69"/>
      <c r="N33" s="69"/>
      <c r="O33" s="69"/>
      <c r="P33" s="83"/>
      <c r="Q33" s="69"/>
      <c r="R33" s="69"/>
      <c r="S33" s="70"/>
      <c r="T33" s="70"/>
      <c r="U33" s="70"/>
    </row>
    <row r="34" spans="1:6" ht="15">
      <c r="A34" s="67"/>
      <c r="B34" s="4"/>
      <c r="E34" s="67"/>
      <c r="F34" s="67"/>
    </row>
    <row r="35" spans="1:19" ht="16.5">
      <c r="A35" s="67"/>
      <c r="B35" s="4"/>
      <c r="E35" s="67"/>
      <c r="F35" s="67"/>
      <c r="R35" s="54"/>
      <c r="S35" s="56"/>
    </row>
    <row r="36" spans="1:19" ht="16.5">
      <c r="A36" s="67"/>
      <c r="B36" s="4"/>
      <c r="C36" s="8"/>
      <c r="D36" s="3"/>
      <c r="E36" s="67"/>
      <c r="F36" s="67"/>
      <c r="R36" s="54"/>
      <c r="S36" s="56"/>
    </row>
    <row r="37" spans="1:19" ht="16.5">
      <c r="A37" s="67"/>
      <c r="B37" s="4"/>
      <c r="C37" s="8"/>
      <c r="E37" s="67"/>
      <c r="F37" s="67"/>
      <c r="R37" s="54"/>
      <c r="S37" s="56"/>
    </row>
    <row r="38" spans="1:19" ht="16.5">
      <c r="A38" s="67"/>
      <c r="B38" s="4"/>
      <c r="C38" s="8"/>
      <c r="E38" s="67"/>
      <c r="F38" s="67"/>
      <c r="R38" s="54"/>
      <c r="S38" s="56"/>
    </row>
    <row r="39" spans="1:19" ht="16.5">
      <c r="A39" s="67"/>
      <c r="B39" s="4"/>
      <c r="C39" s="8"/>
      <c r="E39" s="67"/>
      <c r="F39" s="67"/>
      <c r="R39" s="54"/>
      <c r="S39" s="56"/>
    </row>
    <row r="40" spans="1:19" ht="16.5">
      <c r="A40" s="67"/>
      <c r="B40" s="4"/>
      <c r="C40" s="8"/>
      <c r="E40" s="67"/>
      <c r="R40" s="54"/>
      <c r="S40" s="56"/>
    </row>
    <row r="41" spans="1:19" ht="15">
      <c r="A41" s="67"/>
      <c r="B41" s="4"/>
      <c r="E41" s="67"/>
      <c r="S41" s="55"/>
    </row>
    <row r="42" spans="1:5" ht="15">
      <c r="A42" s="67"/>
      <c r="B42" s="4"/>
      <c r="E42" s="67"/>
    </row>
    <row r="43" spans="1:5" ht="15">
      <c r="A43" s="67"/>
      <c r="B43" s="4"/>
      <c r="E43" s="67"/>
    </row>
    <row r="44" spans="1:5" ht="15">
      <c r="A44" s="67"/>
      <c r="B44" s="4"/>
      <c r="E44" s="67"/>
    </row>
    <row r="45" spans="1:5" ht="15">
      <c r="A45" s="67"/>
      <c r="B45" s="4"/>
      <c r="E45" s="67"/>
    </row>
    <row r="46" spans="1:5" ht="15">
      <c r="A46" s="67"/>
      <c r="B46" s="4"/>
      <c r="E46" s="67"/>
    </row>
    <row r="47" spans="1:5" ht="15">
      <c r="A47" s="67"/>
      <c r="B47" s="4"/>
      <c r="E47" s="67"/>
    </row>
    <row r="48" spans="1:5" ht="15">
      <c r="A48" s="67"/>
      <c r="E48" s="67"/>
    </row>
    <row r="49" spans="1:5" ht="15">
      <c r="A49" s="67"/>
      <c r="E49" s="67"/>
    </row>
    <row r="50" spans="1:5" ht="15">
      <c r="A50" s="67"/>
      <c r="E50" s="67"/>
    </row>
    <row r="51" spans="1:5" ht="15">
      <c r="A51" s="67"/>
      <c r="E51" s="67"/>
    </row>
    <row r="52" spans="1:5" ht="15">
      <c r="A52" s="67"/>
      <c r="E52" s="67"/>
    </row>
    <row r="53" spans="1:5" ht="15">
      <c r="A53" s="67"/>
      <c r="E53" s="67"/>
    </row>
    <row r="54" spans="1:5" ht="15">
      <c r="A54" s="67"/>
      <c r="E54" s="67"/>
    </row>
    <row r="55" spans="1:5" ht="15">
      <c r="A55" s="67"/>
      <c r="E55" s="67"/>
    </row>
    <row r="56" spans="1:5" ht="15">
      <c r="A56" s="67"/>
      <c r="E56" s="67"/>
    </row>
    <row r="57" spans="1:5" ht="15">
      <c r="A57" s="67"/>
      <c r="E57" s="67"/>
    </row>
    <row r="58" spans="1:5" ht="15">
      <c r="A58" s="67"/>
      <c r="E58" s="67"/>
    </row>
    <row r="59" spans="1:5" ht="15">
      <c r="A59" s="67"/>
      <c r="E59" s="67"/>
    </row>
    <row r="60" spans="1:5" ht="15">
      <c r="A60" s="67"/>
      <c r="E60" s="67"/>
    </row>
    <row r="61" spans="1:5" ht="15">
      <c r="A61" s="67"/>
      <c r="E61" s="67"/>
    </row>
    <row r="62" spans="1:5" ht="15">
      <c r="A62" s="67"/>
      <c r="E62" s="67"/>
    </row>
    <row r="63" spans="1:5" ht="15">
      <c r="A63" s="67"/>
      <c r="E63" s="67"/>
    </row>
    <row r="64" spans="1:5" ht="15">
      <c r="A64" s="67"/>
      <c r="E64" s="67"/>
    </row>
    <row r="65" spans="1:5" ht="15">
      <c r="A65" s="67"/>
      <c r="E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8" r:id="rId1"/>
  <headerFooter alignWithMargins="0">
    <oddFooter>&amp;C&amp;F&amp;R&amp;P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249"/>
  <sheetViews>
    <sheetView zoomScale="90" zoomScaleNormal="90" zoomScalePageLayoutView="0" workbookViewId="0" topLeftCell="A1">
      <pane ySplit="2" topLeftCell="A20" activePane="bottomLeft" state="frozen"/>
      <selection pane="topLeft" activeCell="B11" sqref="B11:I11"/>
      <selection pane="bottomLeft" activeCell="B11" sqref="B11:I11"/>
    </sheetView>
  </sheetViews>
  <sheetFormatPr defaultColWidth="11.421875" defaultRowHeight="15"/>
  <cols>
    <col min="1" max="1" width="2.851562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21.7109375" style="2" customWidth="1"/>
    <col min="8" max="8" width="9.421875" style="6" customWidth="1"/>
    <col min="9" max="9" width="6.00390625" style="6" customWidth="1"/>
    <col min="10" max="15" width="9.710937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 min="24" max="24" width="23.7109375" style="0"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30</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51">
      <c r="A3" s="39">
        <v>1</v>
      </c>
      <c r="B3" s="12" t="s">
        <v>97</v>
      </c>
      <c r="C3" s="13" t="s">
        <v>62</v>
      </c>
      <c r="D3" s="14" t="s">
        <v>98</v>
      </c>
      <c r="E3" s="13" t="s">
        <v>135</v>
      </c>
      <c r="F3" s="100">
        <v>48000</v>
      </c>
      <c r="G3" s="13" t="s">
        <v>94</v>
      </c>
      <c r="H3" s="16" t="s">
        <v>124</v>
      </c>
      <c r="I3" s="16" t="s">
        <v>116</v>
      </c>
      <c r="J3" s="73"/>
      <c r="K3" s="73"/>
      <c r="L3" s="92"/>
      <c r="M3" s="92"/>
      <c r="N3" s="92"/>
      <c r="O3" s="93">
        <v>45939</v>
      </c>
      <c r="P3" s="81"/>
      <c r="Q3" s="77"/>
      <c r="R3" s="32"/>
      <c r="S3" s="17">
        <f>$F$3*S32</f>
        <v>2400</v>
      </c>
      <c r="T3" s="17">
        <f>$F$3*T32</f>
        <v>9600</v>
      </c>
      <c r="U3" s="17">
        <f>$F$3*U32</f>
        <v>28800</v>
      </c>
      <c r="V3" s="17">
        <f>$F$3*V32</f>
        <v>48000</v>
      </c>
      <c r="W3" s="18">
        <f aca="true" t="shared" si="0" ref="W3:W27">(MAX(Q3:V3)-F3)</f>
        <v>0</v>
      </c>
    </row>
    <row r="4" spans="1:23" ht="51">
      <c r="A4" s="39">
        <v>2</v>
      </c>
      <c r="B4" s="19" t="s">
        <v>134</v>
      </c>
      <c r="C4" s="13" t="s">
        <v>62</v>
      </c>
      <c r="D4" s="21" t="s">
        <v>99</v>
      </c>
      <c r="E4" s="20" t="s">
        <v>138</v>
      </c>
      <c r="F4" s="31">
        <v>1200000</v>
      </c>
      <c r="G4" s="20" t="s">
        <v>95</v>
      </c>
      <c r="H4" s="23" t="s">
        <v>112</v>
      </c>
      <c r="I4" s="23" t="s">
        <v>116</v>
      </c>
      <c r="J4" s="73"/>
      <c r="K4" s="73"/>
      <c r="L4" s="92"/>
      <c r="M4" s="92"/>
      <c r="N4" s="92"/>
      <c r="O4" s="93">
        <v>2392108</v>
      </c>
      <c r="P4" s="81"/>
      <c r="Q4" s="77"/>
      <c r="R4" s="32"/>
      <c r="S4" s="24">
        <f>$F$4*S32</f>
        <v>60000</v>
      </c>
      <c r="T4" s="24">
        <f>$F$4*T32</f>
        <v>240000</v>
      </c>
      <c r="U4" s="24">
        <f>$F$4*U32</f>
        <v>720000</v>
      </c>
      <c r="V4" s="24">
        <f>$F$4*V32</f>
        <v>1200000</v>
      </c>
      <c r="W4" s="25">
        <f t="shared" si="0"/>
        <v>0</v>
      </c>
    </row>
    <row r="5" spans="1:23" ht="63.75">
      <c r="A5" s="39">
        <v>3</v>
      </c>
      <c r="B5" s="26" t="s">
        <v>134</v>
      </c>
      <c r="C5" s="13" t="s">
        <v>62</v>
      </c>
      <c r="D5" s="21" t="s">
        <v>39</v>
      </c>
      <c r="E5" s="145" t="s">
        <v>171</v>
      </c>
      <c r="F5" s="101">
        <v>7200</v>
      </c>
      <c r="G5" s="27" t="s">
        <v>96</v>
      </c>
      <c r="H5" s="28" t="s">
        <v>112</v>
      </c>
      <c r="I5" s="28" t="s">
        <v>71</v>
      </c>
      <c r="J5" s="73"/>
      <c r="K5" s="73"/>
      <c r="L5" s="92"/>
      <c r="M5" s="92">
        <v>591</v>
      </c>
      <c r="N5" s="92">
        <v>1101</v>
      </c>
      <c r="O5" s="93">
        <v>1958</v>
      </c>
      <c r="P5" s="81"/>
      <c r="Q5" s="77"/>
      <c r="R5" s="32"/>
      <c r="S5" s="29">
        <f>$F$5*S32</f>
        <v>360</v>
      </c>
      <c r="T5" s="29">
        <f>$F$5*T32</f>
        <v>1440</v>
      </c>
      <c r="U5" s="29">
        <f>$F$5*U32</f>
        <v>4320</v>
      </c>
      <c r="V5" s="29">
        <f>$F$5*V32</f>
        <v>7200</v>
      </c>
      <c r="W5" s="30">
        <f t="shared" si="0"/>
        <v>0</v>
      </c>
    </row>
    <row r="6" spans="1:23" ht="38.25">
      <c r="A6" s="39">
        <v>4</v>
      </c>
      <c r="B6" s="35" t="s">
        <v>134</v>
      </c>
      <c r="C6" s="13" t="s">
        <v>62</v>
      </c>
      <c r="D6" s="37" t="s">
        <v>154</v>
      </c>
      <c r="E6" s="147" t="s">
        <v>170</v>
      </c>
      <c r="F6" s="102">
        <v>60000</v>
      </c>
      <c r="G6" s="36" t="s">
        <v>109</v>
      </c>
      <c r="H6" s="38" t="s">
        <v>112</v>
      </c>
      <c r="I6" s="28" t="s">
        <v>71</v>
      </c>
      <c r="J6" s="73"/>
      <c r="K6" s="73"/>
      <c r="L6" s="92"/>
      <c r="M6" s="92"/>
      <c r="N6" s="92">
        <v>3101</v>
      </c>
      <c r="O6" s="93">
        <v>6079</v>
      </c>
      <c r="P6" s="81"/>
      <c r="Q6" s="77"/>
      <c r="R6" s="59"/>
      <c r="S6" s="71">
        <f>$F$6*S32</f>
        <v>3000</v>
      </c>
      <c r="T6" s="71">
        <f>$F$6*T32</f>
        <v>12000</v>
      </c>
      <c r="U6" s="71">
        <f>$F$6*U32</f>
        <v>36000</v>
      </c>
      <c r="V6" s="71">
        <f>$F$6*V32</f>
        <v>60000</v>
      </c>
      <c r="W6" s="72">
        <f t="shared" si="0"/>
        <v>0</v>
      </c>
    </row>
    <row r="7" spans="1:23" ht="51.75">
      <c r="A7" s="39">
        <v>5</v>
      </c>
      <c r="B7" s="19" t="s">
        <v>134</v>
      </c>
      <c r="C7" s="20" t="s">
        <v>61</v>
      </c>
      <c r="D7" s="146" t="s">
        <v>169</v>
      </c>
      <c r="E7" s="36" t="s">
        <v>42</v>
      </c>
      <c r="F7" s="22">
        <v>5</v>
      </c>
      <c r="G7" s="20" t="s">
        <v>105</v>
      </c>
      <c r="H7" s="23" t="s">
        <v>124</v>
      </c>
      <c r="I7" s="23" t="s">
        <v>131</v>
      </c>
      <c r="J7" s="92"/>
      <c r="K7" s="92"/>
      <c r="L7" s="92"/>
      <c r="M7" s="73"/>
      <c r="N7" s="73"/>
      <c r="O7" s="75"/>
      <c r="P7" s="81"/>
      <c r="Q7" s="96">
        <v>1</v>
      </c>
      <c r="R7" s="97">
        <v>2</v>
      </c>
      <c r="S7" s="97">
        <v>5</v>
      </c>
      <c r="T7" s="59"/>
      <c r="U7" s="59"/>
      <c r="V7" s="59"/>
      <c r="W7" s="60">
        <f t="shared" si="0"/>
        <v>0</v>
      </c>
    </row>
    <row r="8" spans="1:23" ht="63.75">
      <c r="A8" s="39">
        <v>6</v>
      </c>
      <c r="B8" s="19" t="s">
        <v>134</v>
      </c>
      <c r="C8" s="20" t="s">
        <v>61</v>
      </c>
      <c r="D8" s="47" t="s">
        <v>55</v>
      </c>
      <c r="E8" s="57" t="s">
        <v>139</v>
      </c>
      <c r="F8" s="58">
        <v>9</v>
      </c>
      <c r="G8" s="57" t="s">
        <v>106</v>
      </c>
      <c r="H8" s="53" t="s">
        <v>69</v>
      </c>
      <c r="I8" s="53" t="s">
        <v>130</v>
      </c>
      <c r="J8" s="73"/>
      <c r="K8" s="73"/>
      <c r="L8" s="92"/>
      <c r="M8" s="92">
        <v>2</v>
      </c>
      <c r="N8" s="92">
        <v>8</v>
      </c>
      <c r="O8" s="92">
        <v>13</v>
      </c>
      <c r="P8" s="81"/>
      <c r="Q8" s="78"/>
      <c r="R8" s="59"/>
      <c r="S8" s="97">
        <v>2</v>
      </c>
      <c r="T8" s="97">
        <v>4</v>
      </c>
      <c r="U8" s="97">
        <v>9</v>
      </c>
      <c r="V8" s="59"/>
      <c r="W8" s="60">
        <f t="shared" si="0"/>
        <v>0</v>
      </c>
    </row>
    <row r="9" spans="1:23" ht="89.25">
      <c r="A9" s="39">
        <v>7</v>
      </c>
      <c r="B9" s="19" t="s">
        <v>102</v>
      </c>
      <c r="C9" s="20" t="s">
        <v>61</v>
      </c>
      <c r="D9" s="47" t="s">
        <v>41</v>
      </c>
      <c r="E9" s="57" t="s">
        <v>143</v>
      </c>
      <c r="F9" s="61">
        <v>85</v>
      </c>
      <c r="G9" s="57" t="s">
        <v>108</v>
      </c>
      <c r="H9" s="53" t="s">
        <v>110</v>
      </c>
      <c r="I9" s="53" t="s">
        <v>68</v>
      </c>
      <c r="J9" s="73"/>
      <c r="K9" s="73"/>
      <c r="L9" s="92"/>
      <c r="M9" s="92">
        <v>34</v>
      </c>
      <c r="N9" s="92">
        <v>50</v>
      </c>
      <c r="O9" s="93">
        <v>80</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02">
        <v>120</v>
      </c>
      <c r="G10" s="57" t="s">
        <v>78</v>
      </c>
      <c r="H10" s="53" t="s">
        <v>124</v>
      </c>
      <c r="I10" s="53" t="s">
        <v>117</v>
      </c>
      <c r="J10" s="73"/>
      <c r="K10" s="73"/>
      <c r="L10" s="92"/>
      <c r="M10" s="92">
        <v>10</v>
      </c>
      <c r="N10" s="92">
        <v>11</v>
      </c>
      <c r="O10" s="93">
        <v>43</v>
      </c>
      <c r="P10" s="81"/>
      <c r="Q10" s="78"/>
      <c r="R10" s="59"/>
      <c r="S10" s="62">
        <f>S32*$F$10</f>
        <v>6</v>
      </c>
      <c r="T10" s="62">
        <f>T32*$F$10</f>
        <v>24</v>
      </c>
      <c r="U10" s="62">
        <f>U32*$F$10</f>
        <v>72</v>
      </c>
      <c r="V10" s="33">
        <f>V32*$F$10</f>
        <v>120</v>
      </c>
      <c r="W10" s="25">
        <f t="shared" si="0"/>
        <v>0</v>
      </c>
    </row>
    <row r="11" spans="1:23" ht="38.25">
      <c r="A11" s="39">
        <v>9</v>
      </c>
      <c r="B11" s="19" t="s">
        <v>132</v>
      </c>
      <c r="C11" s="20" t="s">
        <v>61</v>
      </c>
      <c r="D11" s="47" t="s">
        <v>57</v>
      </c>
      <c r="E11" s="57" t="s">
        <v>128</v>
      </c>
      <c r="F11" s="57">
        <v>5</v>
      </c>
      <c r="G11" s="57" t="s">
        <v>79</v>
      </c>
      <c r="H11" s="53" t="s">
        <v>123</v>
      </c>
      <c r="I11" s="53" t="s">
        <v>149</v>
      </c>
      <c r="J11" s="94"/>
      <c r="K11" s="94"/>
      <c r="L11" s="92"/>
      <c r="M11" s="92">
        <v>3</v>
      </c>
      <c r="N11" s="92">
        <v>6</v>
      </c>
      <c r="O11" s="92">
        <v>6</v>
      </c>
      <c r="P11" s="81"/>
      <c r="Q11" s="98">
        <v>1</v>
      </c>
      <c r="R11" s="97">
        <v>3</v>
      </c>
      <c r="S11" s="97">
        <v>5</v>
      </c>
      <c r="T11" s="59"/>
      <c r="U11" s="59"/>
      <c r="V11" s="32"/>
      <c r="W11" s="25">
        <f t="shared" si="0"/>
        <v>0</v>
      </c>
    </row>
    <row r="12" spans="1:23" ht="51">
      <c r="A12" s="39">
        <v>10</v>
      </c>
      <c r="B12" s="19" t="s">
        <v>126</v>
      </c>
      <c r="C12" s="20" t="s">
        <v>61</v>
      </c>
      <c r="D12" s="47" t="s">
        <v>58</v>
      </c>
      <c r="E12" s="57" t="s">
        <v>145</v>
      </c>
      <c r="F12" s="57">
        <v>12</v>
      </c>
      <c r="G12" s="57" t="s">
        <v>80</v>
      </c>
      <c r="H12" s="53" t="s">
        <v>123</v>
      </c>
      <c r="I12" s="53" t="s">
        <v>150</v>
      </c>
      <c r="J12" s="73"/>
      <c r="K12" s="94"/>
      <c r="L12" s="92"/>
      <c r="M12" s="92">
        <v>12</v>
      </c>
      <c r="N12" s="92">
        <v>48</v>
      </c>
      <c r="O12" s="92">
        <v>53</v>
      </c>
      <c r="P12" s="81"/>
      <c r="Q12" s="78"/>
      <c r="R12" s="97">
        <v>12</v>
      </c>
      <c r="S12" s="59"/>
      <c r="T12" s="59"/>
      <c r="U12" s="59"/>
      <c r="V12" s="32"/>
      <c r="W12" s="25">
        <f t="shared" si="0"/>
        <v>0</v>
      </c>
    </row>
    <row r="13" spans="1:23" ht="102">
      <c r="A13" s="39">
        <v>11</v>
      </c>
      <c r="B13" s="19" t="s">
        <v>133</v>
      </c>
      <c r="C13" s="20" t="s">
        <v>129</v>
      </c>
      <c r="D13" s="34" t="s">
        <v>45</v>
      </c>
      <c r="E13" s="57" t="s">
        <v>67</v>
      </c>
      <c r="F13" s="102"/>
      <c r="G13" s="57" t="s">
        <v>107</v>
      </c>
      <c r="H13" s="53" t="s">
        <v>111</v>
      </c>
      <c r="I13" s="53" t="s">
        <v>118</v>
      </c>
      <c r="J13" s="73"/>
      <c r="K13" s="73"/>
      <c r="L13" s="92"/>
      <c r="M13" s="92"/>
      <c r="N13" s="92"/>
      <c r="O13" s="92">
        <v>48</v>
      </c>
      <c r="P13" s="82"/>
      <c r="Q13" s="78"/>
      <c r="R13" s="59"/>
      <c r="S13" s="59"/>
      <c r="T13" s="59"/>
      <c r="U13" s="59"/>
      <c r="V13" s="32"/>
      <c r="W13" s="25">
        <f t="shared" si="0"/>
        <v>0</v>
      </c>
    </row>
    <row r="14" spans="1:23" ht="89.25">
      <c r="A14" s="39">
        <v>12</v>
      </c>
      <c r="B14" s="19" t="s">
        <v>133</v>
      </c>
      <c r="C14" s="20" t="s">
        <v>129</v>
      </c>
      <c r="D14" s="34" t="s">
        <v>46</v>
      </c>
      <c r="E14" s="57" t="s">
        <v>66</v>
      </c>
      <c r="F14" s="100">
        <v>1000</v>
      </c>
      <c r="G14" s="57" t="s">
        <v>107</v>
      </c>
      <c r="H14" s="53" t="s">
        <v>111</v>
      </c>
      <c r="I14" s="53" t="s">
        <v>120</v>
      </c>
      <c r="J14" s="73"/>
      <c r="K14" s="73"/>
      <c r="L14" s="92"/>
      <c r="M14" s="92"/>
      <c r="N14" s="92"/>
      <c r="O14" s="92">
        <v>248</v>
      </c>
      <c r="P14" s="82"/>
      <c r="Q14" s="78"/>
      <c r="R14" s="59"/>
      <c r="S14" s="62">
        <f>S32*$F$14</f>
        <v>50</v>
      </c>
      <c r="T14" s="62">
        <f>T32*$F$14</f>
        <v>200</v>
      </c>
      <c r="U14" s="62">
        <f>U32*$F$14</f>
        <v>600</v>
      </c>
      <c r="V14" s="33">
        <f>V32*$F$14</f>
        <v>1000</v>
      </c>
      <c r="W14" s="25">
        <f t="shared" si="0"/>
        <v>0</v>
      </c>
    </row>
    <row r="15" spans="1:23" ht="89.25">
      <c r="A15" s="39">
        <v>13</v>
      </c>
      <c r="B15" s="19" t="s">
        <v>133</v>
      </c>
      <c r="C15" s="20" t="s">
        <v>129</v>
      </c>
      <c r="D15" s="34" t="s">
        <v>47</v>
      </c>
      <c r="E15" s="57" t="s">
        <v>65</v>
      </c>
      <c r="F15" s="31"/>
      <c r="G15" s="57" t="s">
        <v>107</v>
      </c>
      <c r="H15" s="53" t="s">
        <v>111</v>
      </c>
      <c r="I15" s="53" t="s">
        <v>122</v>
      </c>
      <c r="J15" s="73"/>
      <c r="K15" s="73"/>
      <c r="L15" s="92"/>
      <c r="M15" s="92"/>
      <c r="N15" s="92"/>
      <c r="O15" s="92">
        <v>4</v>
      </c>
      <c r="P15" s="82"/>
      <c r="Q15" s="78"/>
      <c r="R15" s="59"/>
      <c r="S15" s="59"/>
      <c r="T15" s="59"/>
      <c r="U15" s="59"/>
      <c r="V15" s="32"/>
      <c r="W15" s="25">
        <f t="shared" si="0"/>
        <v>0</v>
      </c>
    </row>
    <row r="16" spans="1:23" ht="76.5">
      <c r="A16" s="39">
        <v>14</v>
      </c>
      <c r="B16" s="19" t="s">
        <v>133</v>
      </c>
      <c r="C16" s="20" t="s">
        <v>129</v>
      </c>
      <c r="D16" s="34" t="s">
        <v>48</v>
      </c>
      <c r="E16" s="57" t="s">
        <v>64</v>
      </c>
      <c r="F16" s="101"/>
      <c r="G16" s="57" t="s">
        <v>107</v>
      </c>
      <c r="H16" s="53" t="s">
        <v>111</v>
      </c>
      <c r="I16" s="53" t="s">
        <v>121</v>
      </c>
      <c r="J16" s="73"/>
      <c r="K16" s="73"/>
      <c r="L16" s="92"/>
      <c r="M16" s="92"/>
      <c r="N16" s="92"/>
      <c r="O16" s="92">
        <v>274</v>
      </c>
      <c r="P16" s="81"/>
      <c r="Q16" s="78"/>
      <c r="R16" s="59"/>
      <c r="S16" s="59"/>
      <c r="T16" s="59"/>
      <c r="U16" s="59"/>
      <c r="V16" s="32"/>
      <c r="W16" s="25">
        <f t="shared" si="0"/>
        <v>0</v>
      </c>
    </row>
    <row r="17" spans="1:23" ht="102">
      <c r="A17" s="39">
        <v>15</v>
      </c>
      <c r="B17" s="19" t="s">
        <v>133</v>
      </c>
      <c r="C17" s="20" t="s">
        <v>129</v>
      </c>
      <c r="D17" s="34" t="s">
        <v>49</v>
      </c>
      <c r="E17" s="57" t="s">
        <v>63</v>
      </c>
      <c r="F17" s="102"/>
      <c r="G17" s="57" t="s">
        <v>107</v>
      </c>
      <c r="H17" s="53" t="s">
        <v>111</v>
      </c>
      <c r="I17" s="53" t="s">
        <v>119</v>
      </c>
      <c r="J17" s="73"/>
      <c r="K17" s="73"/>
      <c r="L17" s="92"/>
      <c r="M17" s="92"/>
      <c r="N17" s="92"/>
      <c r="O17" s="92">
        <v>152</v>
      </c>
      <c r="P17" s="81"/>
      <c r="Q17" s="78"/>
      <c r="R17" s="59"/>
      <c r="S17" s="59"/>
      <c r="T17" s="59"/>
      <c r="U17" s="59"/>
      <c r="V17" s="32"/>
      <c r="W17" s="25">
        <f t="shared" si="0"/>
        <v>0</v>
      </c>
    </row>
    <row r="18" spans="1:23" ht="38.25">
      <c r="A18" s="39">
        <v>16</v>
      </c>
      <c r="B18" s="19" t="s">
        <v>127</v>
      </c>
      <c r="C18" s="20" t="s">
        <v>61</v>
      </c>
      <c r="D18" s="47" t="s">
        <v>37</v>
      </c>
      <c r="E18" s="65" t="s">
        <v>38</v>
      </c>
      <c r="F18" s="91">
        <v>3</v>
      </c>
      <c r="G18" s="57" t="s">
        <v>82</v>
      </c>
      <c r="H18" s="53" t="s">
        <v>123</v>
      </c>
      <c r="I18" s="53" t="s">
        <v>115</v>
      </c>
      <c r="J18" s="73"/>
      <c r="K18" s="73"/>
      <c r="L18" s="92"/>
      <c r="M18" s="92"/>
      <c r="N18" s="92">
        <v>3</v>
      </c>
      <c r="O18" s="92">
        <v>3</v>
      </c>
      <c r="P18" s="81"/>
      <c r="Q18" s="78"/>
      <c r="R18" s="59"/>
      <c r="S18" s="99">
        <v>3</v>
      </c>
      <c r="T18" s="59"/>
      <c r="U18" s="59"/>
      <c r="V18" s="32"/>
      <c r="W18" s="25">
        <f t="shared" si="0"/>
        <v>0</v>
      </c>
    </row>
    <row r="19" spans="1:23" ht="51">
      <c r="A19" s="39">
        <v>17</v>
      </c>
      <c r="B19" s="19" t="s">
        <v>146</v>
      </c>
      <c r="C19" s="20" t="s">
        <v>62</v>
      </c>
      <c r="D19" s="63" t="s">
        <v>32</v>
      </c>
      <c r="E19" s="57" t="s">
        <v>70</v>
      </c>
      <c r="F19" s="31">
        <v>6000</v>
      </c>
      <c r="G19" s="57" t="s">
        <v>83</v>
      </c>
      <c r="H19" s="53" t="s">
        <v>111</v>
      </c>
      <c r="I19" s="53" t="s">
        <v>119</v>
      </c>
      <c r="J19" s="73"/>
      <c r="K19" s="73"/>
      <c r="L19" s="92"/>
      <c r="M19" s="92"/>
      <c r="N19" s="92"/>
      <c r="O19" s="92"/>
      <c r="P19" s="81"/>
      <c r="Q19" s="78"/>
      <c r="R19" s="59"/>
      <c r="S19" s="64">
        <f>S32*$F$19</f>
        <v>300</v>
      </c>
      <c r="T19" s="64">
        <f>T32*$F$19</f>
        <v>1200</v>
      </c>
      <c r="U19" s="64">
        <f>U32*$F$19</f>
        <v>3600</v>
      </c>
      <c r="V19" s="24">
        <f>V32*$F$19</f>
        <v>6000</v>
      </c>
      <c r="W19" s="25">
        <f t="shared" si="0"/>
        <v>0</v>
      </c>
    </row>
    <row r="20" spans="1:23" ht="25.5">
      <c r="A20" s="39">
        <v>18</v>
      </c>
      <c r="B20" s="19" t="s">
        <v>146</v>
      </c>
      <c r="C20" s="20" t="s">
        <v>62</v>
      </c>
      <c r="D20" s="63" t="s">
        <v>33</v>
      </c>
      <c r="E20" s="57" t="s">
        <v>91</v>
      </c>
      <c r="F20" s="101">
        <v>1200</v>
      </c>
      <c r="G20" s="57" t="s">
        <v>83</v>
      </c>
      <c r="H20" s="53" t="s">
        <v>111</v>
      </c>
      <c r="I20" s="53" t="s">
        <v>119</v>
      </c>
      <c r="J20" s="73"/>
      <c r="K20" s="73"/>
      <c r="L20" s="92"/>
      <c r="M20" s="92"/>
      <c r="N20" s="92"/>
      <c r="O20" s="92"/>
      <c r="P20" s="81"/>
      <c r="Q20" s="78"/>
      <c r="R20" s="59"/>
      <c r="S20" s="64">
        <f>S32*$F$20</f>
        <v>60</v>
      </c>
      <c r="T20" s="64">
        <f>T32*$F$20</f>
        <v>240</v>
      </c>
      <c r="U20" s="64">
        <f>U32*$F$20</f>
        <v>720</v>
      </c>
      <c r="V20" s="24">
        <f>V32*$F$20</f>
        <v>1200</v>
      </c>
      <c r="W20" s="25">
        <f t="shared" si="0"/>
        <v>0</v>
      </c>
    </row>
    <row r="21" spans="1:23" ht="38.25">
      <c r="A21" s="39">
        <v>19</v>
      </c>
      <c r="B21" s="19" t="s">
        <v>146</v>
      </c>
      <c r="C21" s="20" t="s">
        <v>61</v>
      </c>
      <c r="D21" s="63" t="s">
        <v>54</v>
      </c>
      <c r="E21" s="57" t="s">
        <v>142</v>
      </c>
      <c r="F21" s="91">
        <v>50</v>
      </c>
      <c r="G21" s="57" t="s">
        <v>81</v>
      </c>
      <c r="H21" s="53" t="s">
        <v>111</v>
      </c>
      <c r="I21" s="53" t="s">
        <v>119</v>
      </c>
      <c r="J21" s="73"/>
      <c r="K21" s="73"/>
      <c r="L21" s="92"/>
      <c r="M21" s="92"/>
      <c r="N21" s="92"/>
      <c r="O21" s="92"/>
      <c r="P21" s="81"/>
      <c r="Q21" s="78"/>
      <c r="R21" s="59"/>
      <c r="S21" s="64">
        <f>$S$32*F21</f>
        <v>2.5</v>
      </c>
      <c r="T21" s="64">
        <f>T32*$F$21</f>
        <v>10</v>
      </c>
      <c r="U21" s="64">
        <f>U32*$F$21</f>
        <v>30</v>
      </c>
      <c r="V21" s="24">
        <f>V32*$F$21</f>
        <v>50</v>
      </c>
      <c r="W21" s="25">
        <f t="shared" si="0"/>
        <v>0</v>
      </c>
    </row>
    <row r="22" spans="1:23" ht="89.25">
      <c r="A22" s="39">
        <v>20</v>
      </c>
      <c r="B22" s="5" t="s">
        <v>147</v>
      </c>
      <c r="C22" s="20" t="s">
        <v>62</v>
      </c>
      <c r="D22" s="63" t="s">
        <v>75</v>
      </c>
      <c r="E22" s="57" t="s">
        <v>75</v>
      </c>
      <c r="F22" s="100">
        <v>162000</v>
      </c>
      <c r="G22" s="57" t="s">
        <v>152</v>
      </c>
      <c r="H22" s="53"/>
      <c r="I22" s="53" t="s">
        <v>71</v>
      </c>
      <c r="J22" s="73"/>
      <c r="K22" s="73"/>
      <c r="L22" s="92"/>
      <c r="M22" s="92"/>
      <c r="N22" s="92"/>
      <c r="O22" s="93">
        <f>+KPI!P22/KPI!P$9*'KPI (France)'!O$9</f>
        <v>812768.6597938144</v>
      </c>
      <c r="P22" s="81"/>
      <c r="Q22" s="78"/>
      <c r="R22" s="59"/>
      <c r="S22" s="66">
        <f>S32*$F$22</f>
        <v>8100</v>
      </c>
      <c r="T22" s="66">
        <f>T32*$F$22</f>
        <v>32400</v>
      </c>
      <c r="U22" s="66">
        <f>U32*$F$22</f>
        <v>97200</v>
      </c>
      <c r="V22" s="11">
        <f>V32*$F$22</f>
        <v>162000</v>
      </c>
      <c r="W22" s="10">
        <f t="shared" si="0"/>
        <v>0</v>
      </c>
    </row>
    <row r="23" spans="1:23" ht="142.5">
      <c r="A23" s="39">
        <v>21</v>
      </c>
      <c r="B23" s="19" t="s">
        <v>148</v>
      </c>
      <c r="C23" s="20" t="s">
        <v>62</v>
      </c>
      <c r="D23" s="63" t="s">
        <v>76</v>
      </c>
      <c r="E23" s="57" t="s">
        <v>76</v>
      </c>
      <c r="F23" s="31">
        <v>92.88</v>
      </c>
      <c r="G23" s="57" t="s">
        <v>52</v>
      </c>
      <c r="H23" s="53"/>
      <c r="I23" s="53" t="s">
        <v>71</v>
      </c>
      <c r="J23" s="73"/>
      <c r="K23" s="73"/>
      <c r="L23" s="92"/>
      <c r="M23" s="92"/>
      <c r="N23" s="92"/>
      <c r="O23" s="93">
        <f>+KPI!P23/KPI!P$9*'KPI (France)'!O$9</f>
        <v>698.9690721649483</v>
      </c>
      <c r="P23" s="81"/>
      <c r="Q23" s="78"/>
      <c r="R23" s="59"/>
      <c r="S23" s="64">
        <f>S32*$F$23</f>
        <v>4.644</v>
      </c>
      <c r="T23" s="64">
        <f>T32*$F$23</f>
        <v>18.576</v>
      </c>
      <c r="U23" s="64">
        <f>U32*$F$23</f>
        <v>55.727999999999994</v>
      </c>
      <c r="V23" s="24">
        <f>V32*$F$23</f>
        <v>92.88</v>
      </c>
      <c r="W23" s="25">
        <f t="shared" si="0"/>
        <v>0</v>
      </c>
    </row>
    <row r="24" spans="1:23" ht="108">
      <c r="A24" s="39">
        <v>22</v>
      </c>
      <c r="B24" s="19" t="s">
        <v>148</v>
      </c>
      <c r="C24" s="20" t="s">
        <v>62</v>
      </c>
      <c r="D24" s="63" t="s">
        <v>35</v>
      </c>
      <c r="E24" s="57" t="s">
        <v>77</v>
      </c>
      <c r="F24" s="101">
        <v>309.6</v>
      </c>
      <c r="G24" s="57" t="s">
        <v>53</v>
      </c>
      <c r="H24" s="53"/>
      <c r="I24" s="53" t="s">
        <v>71</v>
      </c>
      <c r="J24" s="73"/>
      <c r="K24" s="73"/>
      <c r="L24" s="92"/>
      <c r="M24" s="92"/>
      <c r="N24" s="92"/>
      <c r="O24" s="93">
        <f>+KPI!P24/KPI!P$9*'KPI (France)'!O$9</f>
        <v>3028.8659793814436</v>
      </c>
      <c r="P24" s="81"/>
      <c r="Q24" s="78"/>
      <c r="R24" s="59"/>
      <c r="S24" s="64">
        <f>S32*$F$24</f>
        <v>15.480000000000002</v>
      </c>
      <c r="T24" s="64">
        <f>T32*$F$24</f>
        <v>61.92000000000001</v>
      </c>
      <c r="U24" s="64">
        <f>U32*$F$24</f>
        <v>185.76000000000002</v>
      </c>
      <c r="V24" s="24">
        <f>V32*$F$24</f>
        <v>309.6</v>
      </c>
      <c r="W24" s="10">
        <f t="shared" si="0"/>
        <v>0</v>
      </c>
    </row>
    <row r="25" spans="1:23" ht="102">
      <c r="A25" s="39">
        <v>23</v>
      </c>
      <c r="B25" s="19" t="s">
        <v>148</v>
      </c>
      <c r="C25" s="20" t="s">
        <v>62</v>
      </c>
      <c r="D25" s="63" t="s">
        <v>36</v>
      </c>
      <c r="E25" s="57" t="s">
        <v>34</v>
      </c>
      <c r="F25" s="102">
        <v>1620</v>
      </c>
      <c r="G25" s="57" t="s">
        <v>151</v>
      </c>
      <c r="H25" s="53"/>
      <c r="I25" s="53" t="s">
        <v>71</v>
      </c>
      <c r="J25" s="73"/>
      <c r="K25" s="73"/>
      <c r="L25" s="92"/>
      <c r="M25" s="92"/>
      <c r="N25" s="92"/>
      <c r="O25" s="93">
        <f>+KPI!P25/KPI!P$9*'KPI (France)'!O$9</f>
        <v>15849.072164948455</v>
      </c>
      <c r="P25" s="81"/>
      <c r="Q25" s="78"/>
      <c r="R25" s="59"/>
      <c r="S25" s="64">
        <f>S32*$F$25</f>
        <v>81</v>
      </c>
      <c r="T25" s="64">
        <f>T32*$F$25</f>
        <v>324</v>
      </c>
      <c r="U25" s="64">
        <f>U32*$F$25</f>
        <v>972</v>
      </c>
      <c r="V25" s="24">
        <f>V32*$F$25</f>
        <v>1620</v>
      </c>
      <c r="W25" s="10">
        <f t="shared" si="0"/>
        <v>0</v>
      </c>
    </row>
    <row r="26" spans="1:23" ht="25.5">
      <c r="A26" s="39">
        <v>24</v>
      </c>
      <c r="B26" s="19" t="s">
        <v>148</v>
      </c>
      <c r="C26" s="20" t="s">
        <v>62</v>
      </c>
      <c r="D26" s="63" t="s">
        <v>74</v>
      </c>
      <c r="E26" s="148" t="s">
        <v>172</v>
      </c>
      <c r="F26" s="100">
        <v>24000</v>
      </c>
      <c r="G26" s="57" t="s">
        <v>92</v>
      </c>
      <c r="H26" s="53"/>
      <c r="I26" s="53" t="s">
        <v>71</v>
      </c>
      <c r="J26" s="73"/>
      <c r="K26" s="73"/>
      <c r="L26" s="92"/>
      <c r="M26" s="92"/>
      <c r="N26" s="92"/>
      <c r="O26" s="93">
        <v>14220</v>
      </c>
      <c r="P26" s="81"/>
      <c r="Q26" s="78"/>
      <c r="R26" s="59"/>
      <c r="S26" s="64">
        <f>$S$32*F26</f>
        <v>1200</v>
      </c>
      <c r="T26" s="64">
        <f>T32*$F$26</f>
        <v>4800</v>
      </c>
      <c r="U26" s="64">
        <f>U32*$F$26</f>
        <v>14400</v>
      </c>
      <c r="V26" s="24">
        <f>V32*$F$26</f>
        <v>24000</v>
      </c>
      <c r="W26" s="10">
        <f t="shared" si="0"/>
        <v>0</v>
      </c>
    </row>
    <row r="27" spans="1:23" ht="25.5">
      <c r="A27" s="39">
        <v>25</v>
      </c>
      <c r="B27" s="19" t="s">
        <v>148</v>
      </c>
      <c r="C27" s="20" t="s">
        <v>62</v>
      </c>
      <c r="D27" s="63" t="s">
        <v>114</v>
      </c>
      <c r="E27" s="57" t="s">
        <v>44</v>
      </c>
      <c r="F27" s="31">
        <v>1080</v>
      </c>
      <c r="G27" s="57" t="s">
        <v>92</v>
      </c>
      <c r="H27" s="53"/>
      <c r="I27" s="53" t="s">
        <v>71</v>
      </c>
      <c r="J27" s="73"/>
      <c r="K27" s="73"/>
      <c r="L27" s="92"/>
      <c r="M27" s="92"/>
      <c r="N27" s="92"/>
      <c r="O27" s="93"/>
      <c r="P27" s="81"/>
      <c r="Q27" s="78"/>
      <c r="R27" s="59"/>
      <c r="S27" s="64">
        <f>S32*$F$27</f>
        <v>54</v>
      </c>
      <c r="T27" s="64">
        <f>T32*$F$27</f>
        <v>216</v>
      </c>
      <c r="U27" s="64">
        <f>U32*$F$27</f>
        <v>648</v>
      </c>
      <c r="V27" s="24">
        <f>V32*$F$27</f>
        <v>1080</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4"/>
      <c r="D33" s="67"/>
      <c r="E33" s="67"/>
      <c r="F33" s="67"/>
      <c r="G33" s="67"/>
      <c r="H33" s="69"/>
      <c r="I33" s="69"/>
      <c r="J33" s="69"/>
      <c r="K33" s="69"/>
      <c r="L33" s="69"/>
      <c r="M33" s="69"/>
      <c r="N33" s="69"/>
      <c r="O33" s="69"/>
      <c r="P33" s="83"/>
      <c r="Q33" s="69"/>
      <c r="R33" s="69"/>
      <c r="S33" s="70"/>
      <c r="T33" s="70"/>
      <c r="U33" s="70"/>
    </row>
    <row r="34" spans="1:5" ht="15">
      <c r="A34" s="67"/>
      <c r="B34" s="4"/>
      <c r="E34" s="67"/>
    </row>
    <row r="35" spans="1:19" ht="16.5">
      <c r="A35" s="67"/>
      <c r="B35" s="4"/>
      <c r="E35" s="67"/>
      <c r="R35" s="54"/>
      <c r="S35" s="56"/>
    </row>
    <row r="36" spans="1:19" ht="16.5">
      <c r="A36" s="67"/>
      <c r="B36" s="4"/>
      <c r="C36" s="8"/>
      <c r="D36" s="3"/>
      <c r="E36" s="67"/>
      <c r="R36" s="54"/>
      <c r="S36" s="56"/>
    </row>
    <row r="37" spans="1:19" ht="16.5">
      <c r="A37" s="67"/>
      <c r="B37" s="4"/>
      <c r="C37" s="8"/>
      <c r="E37" s="67"/>
      <c r="R37" s="54"/>
      <c r="S37" s="56"/>
    </row>
    <row r="38" spans="1:19" ht="16.5">
      <c r="A38" s="67"/>
      <c r="B38" s="4"/>
      <c r="C38" s="8"/>
      <c r="E38" s="67"/>
      <c r="R38" s="54"/>
      <c r="S38" s="56"/>
    </row>
    <row r="39" spans="1:19" ht="16.5">
      <c r="A39" s="67"/>
      <c r="B39" s="4"/>
      <c r="C39" s="8"/>
      <c r="E39" s="67"/>
      <c r="R39" s="54"/>
      <c r="S39" s="56"/>
    </row>
    <row r="40" spans="1:19" ht="16.5">
      <c r="A40" s="67"/>
      <c r="B40" s="4"/>
      <c r="C40" s="8"/>
      <c r="E40" s="67"/>
      <c r="R40" s="54"/>
      <c r="S40" s="56"/>
    </row>
    <row r="41" spans="1:19" ht="15">
      <c r="A41" s="67"/>
      <c r="B41" s="4"/>
      <c r="E41" s="67"/>
      <c r="S41" s="55"/>
    </row>
    <row r="42" spans="1:5" ht="15">
      <c r="A42" s="67"/>
      <c r="B42" s="4"/>
      <c r="E42" s="67"/>
    </row>
    <row r="43" spans="1:5" ht="15">
      <c r="A43" s="67"/>
      <c r="B43" s="4"/>
      <c r="E43" s="67"/>
    </row>
    <row r="44" spans="1:5" ht="15">
      <c r="A44" s="67"/>
      <c r="B44" s="4"/>
      <c r="E44" s="67"/>
    </row>
    <row r="45" spans="1:5" ht="15">
      <c r="A45" s="67"/>
      <c r="B45" s="4"/>
      <c r="E45" s="67"/>
    </row>
    <row r="46" spans="1:5" ht="15">
      <c r="A46" s="67"/>
      <c r="B46" s="4"/>
      <c r="E46" s="67"/>
    </row>
    <row r="47" spans="1:5" ht="15">
      <c r="A47" s="67"/>
      <c r="B47" s="4"/>
      <c r="E47" s="67"/>
    </row>
    <row r="48" spans="1:5" ht="15">
      <c r="A48" s="67"/>
      <c r="E48" s="67"/>
    </row>
    <row r="49" spans="1:5" ht="15">
      <c r="A49" s="67"/>
      <c r="E49" s="67"/>
    </row>
    <row r="50" spans="1:5" ht="15">
      <c r="A50" s="67"/>
      <c r="E50" s="67"/>
    </row>
    <row r="51" spans="1:5" ht="15">
      <c r="A51" s="67"/>
      <c r="E51" s="67"/>
    </row>
    <row r="52" spans="1:5" ht="15">
      <c r="A52" s="67"/>
      <c r="E52" s="67"/>
    </row>
    <row r="53" spans="1:5" ht="15">
      <c r="A53" s="67"/>
      <c r="E53" s="67"/>
    </row>
    <row r="54" spans="1:5" ht="15">
      <c r="A54" s="67"/>
      <c r="E54" s="67"/>
    </row>
    <row r="55" spans="1:5" ht="15">
      <c r="A55" s="67"/>
      <c r="E55" s="67"/>
    </row>
    <row r="56" spans="1:5" ht="15">
      <c r="A56" s="67"/>
      <c r="E56" s="67"/>
    </row>
    <row r="57" spans="1:5" ht="15">
      <c r="A57" s="67"/>
      <c r="E57" s="67"/>
    </row>
    <row r="58" spans="1:5" ht="15">
      <c r="A58" s="67"/>
      <c r="E58" s="67"/>
    </row>
    <row r="59" spans="1:5" ht="15">
      <c r="A59" s="67"/>
      <c r="E59" s="67"/>
    </row>
    <row r="60" spans="1:5" ht="15">
      <c r="A60" s="67"/>
      <c r="E60" s="67"/>
    </row>
    <row r="61" spans="1:5" ht="15">
      <c r="A61" s="67"/>
      <c r="E61" s="67"/>
    </row>
    <row r="62" spans="1:5" ht="15">
      <c r="A62" s="67"/>
      <c r="E62" s="67"/>
    </row>
    <row r="63" spans="1:5" ht="15">
      <c r="A63" s="67"/>
      <c r="E63" s="67"/>
    </row>
    <row r="64" spans="1:5" ht="15">
      <c r="A64" s="67"/>
      <c r="E64" s="67"/>
    </row>
    <row r="65" spans="1:5" ht="15">
      <c r="A65" s="67"/>
      <c r="E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249"/>
  <sheetViews>
    <sheetView zoomScale="80" zoomScaleNormal="80" zoomScalePageLayoutView="0" workbookViewId="0" topLeftCell="A1">
      <pane ySplit="2" topLeftCell="A20"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21.7109375" style="2" customWidth="1"/>
    <col min="8" max="8" width="9.421875" style="6" customWidth="1"/>
    <col min="9" max="9" width="6.00390625" style="6" customWidth="1"/>
    <col min="10" max="14" width="9.28125" style="6" customWidth="1"/>
    <col min="15" max="15" width="11.5742187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 min="24" max="24" width="23.7109375" style="0"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26</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51">
      <c r="A3" s="39">
        <v>1</v>
      </c>
      <c r="B3" s="12" t="s">
        <v>97</v>
      </c>
      <c r="C3" s="13" t="s">
        <v>62</v>
      </c>
      <c r="D3" s="14" t="s">
        <v>98</v>
      </c>
      <c r="E3" s="13" t="s">
        <v>135</v>
      </c>
      <c r="F3" s="100">
        <v>48000</v>
      </c>
      <c r="G3" s="13" t="s">
        <v>94</v>
      </c>
      <c r="H3" s="16" t="s">
        <v>124</v>
      </c>
      <c r="I3" s="16" t="s">
        <v>116</v>
      </c>
      <c r="J3" s="73"/>
      <c r="K3" s="73"/>
      <c r="L3" s="92"/>
      <c r="M3" s="92">
        <v>12000</v>
      </c>
      <c r="N3" s="92">
        <v>24000</v>
      </c>
      <c r="O3" s="93">
        <v>180049</v>
      </c>
      <c r="P3" s="81"/>
      <c r="Q3" s="77"/>
      <c r="R3" s="32"/>
      <c r="S3" s="17">
        <f>$F$3*S32</f>
        <v>2400</v>
      </c>
      <c r="T3" s="17">
        <f>$F$3*T32</f>
        <v>9600</v>
      </c>
      <c r="U3" s="17">
        <f>$F$3*U32</f>
        <v>28800</v>
      </c>
      <c r="V3" s="17">
        <f>$F$3*V32</f>
        <v>48000</v>
      </c>
      <c r="W3" s="18">
        <f aca="true" t="shared" si="0" ref="W3:W27">(MAX(Q3:V3)-F3)</f>
        <v>0</v>
      </c>
    </row>
    <row r="4" spans="1:23" ht="51">
      <c r="A4" s="39">
        <v>2</v>
      </c>
      <c r="B4" s="19" t="s">
        <v>134</v>
      </c>
      <c r="C4" s="13" t="s">
        <v>62</v>
      </c>
      <c r="D4" s="21" t="s">
        <v>99</v>
      </c>
      <c r="E4" s="20" t="s">
        <v>138</v>
      </c>
      <c r="F4" s="31">
        <v>1200000</v>
      </c>
      <c r="G4" s="20" t="s">
        <v>95</v>
      </c>
      <c r="H4" s="23" t="s">
        <v>112</v>
      </c>
      <c r="I4" s="23" t="s">
        <v>116</v>
      </c>
      <c r="J4" s="73"/>
      <c r="K4" s="73"/>
      <c r="L4" s="92"/>
      <c r="M4" s="92">
        <v>50000</v>
      </c>
      <c r="N4" s="92">
        <v>75000</v>
      </c>
      <c r="O4" s="93">
        <v>1035968</v>
      </c>
      <c r="P4" s="81"/>
      <c r="Q4" s="77"/>
      <c r="R4" s="32"/>
      <c r="S4" s="24">
        <f>$F$4*S32</f>
        <v>60000</v>
      </c>
      <c r="T4" s="24">
        <f>$F$4*T32</f>
        <v>240000</v>
      </c>
      <c r="U4" s="24">
        <f>$F$4*U32</f>
        <v>720000</v>
      </c>
      <c r="V4" s="24">
        <f>$F$4*V32</f>
        <v>1200000</v>
      </c>
      <c r="W4" s="25">
        <f t="shared" si="0"/>
        <v>0</v>
      </c>
    </row>
    <row r="5" spans="1:23" ht="63.75">
      <c r="A5" s="39">
        <v>3</v>
      </c>
      <c r="B5" s="26" t="s">
        <v>134</v>
      </c>
      <c r="C5" s="13" t="s">
        <v>62</v>
      </c>
      <c r="D5" s="21" t="s">
        <v>39</v>
      </c>
      <c r="E5" s="145" t="s">
        <v>171</v>
      </c>
      <c r="F5" s="101">
        <v>7200</v>
      </c>
      <c r="G5" s="27" t="s">
        <v>96</v>
      </c>
      <c r="H5" s="28" t="s">
        <v>112</v>
      </c>
      <c r="I5" s="28" t="s">
        <v>71</v>
      </c>
      <c r="J5" s="73"/>
      <c r="K5" s="73"/>
      <c r="L5" s="92"/>
      <c r="M5" s="92">
        <v>52</v>
      </c>
      <c r="N5" s="92">
        <v>155</v>
      </c>
      <c r="O5" s="93">
        <v>240</v>
      </c>
      <c r="P5" s="81"/>
      <c r="Q5" s="77"/>
      <c r="R5" s="32"/>
      <c r="S5" s="29">
        <f>$F$5*S32</f>
        <v>360</v>
      </c>
      <c r="T5" s="29">
        <f>$F$5*T32</f>
        <v>1440</v>
      </c>
      <c r="U5" s="29">
        <f>$F$5*U32</f>
        <v>4320</v>
      </c>
      <c r="V5" s="29">
        <f>$F$5*V32</f>
        <v>7200</v>
      </c>
      <c r="W5" s="30">
        <f t="shared" si="0"/>
        <v>0</v>
      </c>
    </row>
    <row r="6" spans="1:23" ht="38.25">
      <c r="A6" s="39">
        <v>4</v>
      </c>
      <c r="B6" s="35" t="s">
        <v>134</v>
      </c>
      <c r="C6" s="13" t="s">
        <v>62</v>
      </c>
      <c r="D6" s="37" t="s">
        <v>154</v>
      </c>
      <c r="E6" s="147" t="s">
        <v>170</v>
      </c>
      <c r="F6" s="102">
        <v>60000</v>
      </c>
      <c r="G6" s="36" t="s">
        <v>109</v>
      </c>
      <c r="H6" s="38" t="s">
        <v>112</v>
      </c>
      <c r="I6" s="28" t="s">
        <v>71</v>
      </c>
      <c r="J6" s="73"/>
      <c r="K6" s="73"/>
      <c r="L6" s="92"/>
      <c r="M6" s="92"/>
      <c r="N6" s="92">
        <v>479</v>
      </c>
      <c r="O6" s="93">
        <v>495</v>
      </c>
      <c r="P6" s="81"/>
      <c r="Q6" s="77"/>
      <c r="R6" s="59"/>
      <c r="S6" s="71">
        <f>$F$6*S32</f>
        <v>3000</v>
      </c>
      <c r="T6" s="71">
        <f>$F$6*T32</f>
        <v>12000</v>
      </c>
      <c r="U6" s="71">
        <f>$F$6*U32</f>
        <v>36000</v>
      </c>
      <c r="V6" s="71">
        <f>$F$6*V32</f>
        <v>60000</v>
      </c>
      <c r="W6" s="72">
        <f t="shared" si="0"/>
        <v>0</v>
      </c>
    </row>
    <row r="7" spans="1:23" ht="51.75">
      <c r="A7" s="39">
        <v>5</v>
      </c>
      <c r="B7" s="19" t="s">
        <v>134</v>
      </c>
      <c r="C7" s="20" t="s">
        <v>61</v>
      </c>
      <c r="D7" s="146" t="s">
        <v>169</v>
      </c>
      <c r="E7" s="36" t="s">
        <v>42</v>
      </c>
      <c r="F7" s="22">
        <v>5</v>
      </c>
      <c r="G7" s="20" t="s">
        <v>105</v>
      </c>
      <c r="H7" s="23" t="s">
        <v>124</v>
      </c>
      <c r="I7" s="23" t="s">
        <v>131</v>
      </c>
      <c r="J7" s="92"/>
      <c r="K7" s="92"/>
      <c r="L7" s="92">
        <v>5</v>
      </c>
      <c r="M7" s="92">
        <v>5</v>
      </c>
      <c r="N7" s="92">
        <v>5</v>
      </c>
      <c r="O7" s="92">
        <v>5</v>
      </c>
      <c r="P7" s="81"/>
      <c r="Q7" s="96">
        <v>1</v>
      </c>
      <c r="R7" s="97">
        <v>2</v>
      </c>
      <c r="S7" s="97">
        <v>5</v>
      </c>
      <c r="T7" s="59"/>
      <c r="U7" s="59"/>
      <c r="V7" s="59"/>
      <c r="W7" s="60">
        <f t="shared" si="0"/>
        <v>0</v>
      </c>
    </row>
    <row r="8" spans="1:23" ht="63.75">
      <c r="A8" s="39">
        <v>6</v>
      </c>
      <c r="B8" s="19" t="s">
        <v>134</v>
      </c>
      <c r="C8" s="20" t="s">
        <v>61</v>
      </c>
      <c r="D8" s="47" t="s">
        <v>55</v>
      </c>
      <c r="E8" s="57" t="s">
        <v>139</v>
      </c>
      <c r="F8" s="58">
        <v>9</v>
      </c>
      <c r="G8" s="57" t="s">
        <v>106</v>
      </c>
      <c r="H8" s="53" t="s">
        <v>69</v>
      </c>
      <c r="I8" s="53" t="s">
        <v>130</v>
      </c>
      <c r="J8" s="73"/>
      <c r="K8" s="73"/>
      <c r="L8" s="92"/>
      <c r="M8" s="92"/>
      <c r="N8" s="92">
        <v>6</v>
      </c>
      <c r="O8" s="92">
        <v>56</v>
      </c>
      <c r="P8" s="81"/>
      <c r="Q8" s="78"/>
      <c r="R8" s="59"/>
      <c r="S8" s="97">
        <v>2</v>
      </c>
      <c r="T8" s="97">
        <v>4</v>
      </c>
      <c r="U8" s="97">
        <v>9</v>
      </c>
      <c r="V8" s="59"/>
      <c r="W8" s="60">
        <f t="shared" si="0"/>
        <v>0</v>
      </c>
    </row>
    <row r="9" spans="1:23" ht="89.25">
      <c r="A9" s="39">
        <v>7</v>
      </c>
      <c r="B9" s="19" t="s">
        <v>102</v>
      </c>
      <c r="C9" s="20" t="s">
        <v>61</v>
      </c>
      <c r="D9" s="47" t="s">
        <v>41</v>
      </c>
      <c r="E9" s="57" t="s">
        <v>143</v>
      </c>
      <c r="F9" s="61">
        <v>85</v>
      </c>
      <c r="G9" s="57" t="s">
        <v>108</v>
      </c>
      <c r="H9" s="53" t="s">
        <v>110</v>
      </c>
      <c r="I9" s="53" t="s">
        <v>68</v>
      </c>
      <c r="J9" s="73"/>
      <c r="K9" s="73"/>
      <c r="L9" s="92"/>
      <c r="M9" s="92">
        <v>6</v>
      </c>
      <c r="N9" s="92">
        <v>24</v>
      </c>
      <c r="O9" s="93">
        <v>82</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02">
        <v>120</v>
      </c>
      <c r="G10" s="57" t="s">
        <v>78</v>
      </c>
      <c r="H10" s="53" t="s">
        <v>124</v>
      </c>
      <c r="I10" s="53" t="s">
        <v>117</v>
      </c>
      <c r="J10" s="73"/>
      <c r="K10" s="73"/>
      <c r="L10" s="92"/>
      <c r="M10" s="92">
        <v>1</v>
      </c>
      <c r="N10" s="92">
        <v>1</v>
      </c>
      <c r="O10" s="93">
        <v>1</v>
      </c>
      <c r="P10" s="81"/>
      <c r="Q10" s="78"/>
      <c r="R10" s="59"/>
      <c r="S10" s="62">
        <f>S32*$F$10</f>
        <v>6</v>
      </c>
      <c r="T10" s="62">
        <f>T32*$F$10</f>
        <v>24</v>
      </c>
      <c r="U10" s="62">
        <f>U32*$F$10</f>
        <v>72</v>
      </c>
      <c r="V10" s="33">
        <f>V32*$F$10</f>
        <v>120</v>
      </c>
      <c r="W10" s="25">
        <f t="shared" si="0"/>
        <v>0</v>
      </c>
    </row>
    <row r="11" spans="1:23" ht="38.25">
      <c r="A11" s="39">
        <v>9</v>
      </c>
      <c r="B11" s="19" t="s">
        <v>132</v>
      </c>
      <c r="C11" s="20" t="s">
        <v>61</v>
      </c>
      <c r="D11" s="47" t="s">
        <v>57</v>
      </c>
      <c r="E11" s="57" t="s">
        <v>128</v>
      </c>
      <c r="F11" s="57">
        <v>5</v>
      </c>
      <c r="G11" s="57" t="s">
        <v>79</v>
      </c>
      <c r="H11" s="53" t="s">
        <v>123</v>
      </c>
      <c r="I11" s="53" t="s">
        <v>149</v>
      </c>
      <c r="J11" s="94"/>
      <c r="K11" s="94"/>
      <c r="L11" s="94">
        <v>5</v>
      </c>
      <c r="M11" s="94"/>
      <c r="N11" s="94">
        <v>5</v>
      </c>
      <c r="O11" s="94">
        <v>5</v>
      </c>
      <c r="P11" s="81"/>
      <c r="Q11" s="98">
        <v>1</v>
      </c>
      <c r="R11" s="97">
        <v>3</v>
      </c>
      <c r="S11" s="97">
        <v>5</v>
      </c>
      <c r="T11" s="59"/>
      <c r="U11" s="59"/>
      <c r="V11" s="32"/>
      <c r="W11" s="25">
        <f t="shared" si="0"/>
        <v>0</v>
      </c>
    </row>
    <row r="12" spans="1:23" ht="51">
      <c r="A12" s="39">
        <v>10</v>
      </c>
      <c r="B12" s="19" t="s">
        <v>126</v>
      </c>
      <c r="C12" s="20" t="s">
        <v>61</v>
      </c>
      <c r="D12" s="47" t="s">
        <v>58</v>
      </c>
      <c r="E12" s="57" t="s">
        <v>145</v>
      </c>
      <c r="F12" s="57">
        <v>12</v>
      </c>
      <c r="G12" s="57" t="s">
        <v>80</v>
      </c>
      <c r="H12" s="53" t="s">
        <v>123</v>
      </c>
      <c r="I12" s="53" t="s">
        <v>150</v>
      </c>
      <c r="J12" s="73"/>
      <c r="K12" s="94"/>
      <c r="L12" s="94"/>
      <c r="M12" s="94"/>
      <c r="N12" s="94">
        <v>25</v>
      </c>
      <c r="O12" s="94">
        <v>37</v>
      </c>
      <c r="P12" s="81"/>
      <c r="Q12" s="78"/>
      <c r="R12" s="97">
        <v>12</v>
      </c>
      <c r="S12" s="59"/>
      <c r="T12" s="59"/>
      <c r="U12" s="59"/>
      <c r="V12" s="32"/>
      <c r="W12" s="25">
        <f t="shared" si="0"/>
        <v>0</v>
      </c>
    </row>
    <row r="13" spans="1:23" ht="102">
      <c r="A13" s="39">
        <v>11</v>
      </c>
      <c r="B13" s="19" t="s">
        <v>133</v>
      </c>
      <c r="C13" s="20" t="s">
        <v>129</v>
      </c>
      <c r="D13" s="34" t="s">
        <v>45</v>
      </c>
      <c r="E13" s="57" t="s">
        <v>67</v>
      </c>
      <c r="F13" s="102">
        <v>500</v>
      </c>
      <c r="G13" s="57" t="s">
        <v>107</v>
      </c>
      <c r="H13" s="53" t="s">
        <v>111</v>
      </c>
      <c r="I13" s="53" t="s">
        <v>118</v>
      </c>
      <c r="J13" s="73"/>
      <c r="K13" s="73"/>
      <c r="L13" s="92"/>
      <c r="M13" s="92"/>
      <c r="N13" s="92"/>
      <c r="O13" s="93">
        <v>6</v>
      </c>
      <c r="P13" s="82"/>
      <c r="Q13" s="78"/>
      <c r="R13" s="59"/>
      <c r="S13" s="62">
        <f>S32*$F$13</f>
        <v>25</v>
      </c>
      <c r="T13" s="62">
        <f>T32*$F$13</f>
        <v>100</v>
      </c>
      <c r="U13" s="62">
        <f>U32*$F$13</f>
        <v>300</v>
      </c>
      <c r="V13" s="33">
        <f>V32*$F$13</f>
        <v>500</v>
      </c>
      <c r="W13" s="25">
        <f t="shared" si="0"/>
        <v>0</v>
      </c>
    </row>
    <row r="14" spans="1:23" ht="89.25">
      <c r="A14" s="39">
        <v>12</v>
      </c>
      <c r="B14" s="19" t="s">
        <v>133</v>
      </c>
      <c r="C14" s="20" t="s">
        <v>129</v>
      </c>
      <c r="D14" s="34" t="s">
        <v>46</v>
      </c>
      <c r="E14" s="57" t="s">
        <v>66</v>
      </c>
      <c r="F14" s="100"/>
      <c r="G14" s="57" t="s">
        <v>107</v>
      </c>
      <c r="H14" s="53" t="s">
        <v>111</v>
      </c>
      <c r="I14" s="53" t="s">
        <v>120</v>
      </c>
      <c r="J14" s="73"/>
      <c r="K14" s="73">
        <v>12</v>
      </c>
      <c r="L14" s="92"/>
      <c r="M14" s="92"/>
      <c r="N14" s="92"/>
      <c r="O14" s="92">
        <v>7</v>
      </c>
      <c r="P14" s="82"/>
      <c r="Q14" s="78"/>
      <c r="R14" s="59"/>
      <c r="S14" s="59"/>
      <c r="T14" s="59"/>
      <c r="U14" s="59"/>
      <c r="V14" s="32"/>
      <c r="W14" s="25">
        <f t="shared" si="0"/>
        <v>0</v>
      </c>
    </row>
    <row r="15" spans="1:23" ht="89.25">
      <c r="A15" s="39">
        <v>13</v>
      </c>
      <c r="B15" s="19" t="s">
        <v>133</v>
      </c>
      <c r="C15" s="20" t="s">
        <v>129</v>
      </c>
      <c r="D15" s="34" t="s">
        <v>47</v>
      </c>
      <c r="E15" s="57" t="s">
        <v>65</v>
      </c>
      <c r="F15" s="31"/>
      <c r="G15" s="57" t="s">
        <v>107</v>
      </c>
      <c r="H15" s="53" t="s">
        <v>111</v>
      </c>
      <c r="I15" s="53" t="s">
        <v>122</v>
      </c>
      <c r="J15" s="73"/>
      <c r="K15" s="73"/>
      <c r="L15" s="92"/>
      <c r="M15" s="92"/>
      <c r="N15" s="92"/>
      <c r="O15" s="92">
        <v>3</v>
      </c>
      <c r="P15" s="82"/>
      <c r="Q15" s="78"/>
      <c r="R15" s="59"/>
      <c r="S15" s="59"/>
      <c r="T15" s="59"/>
      <c r="U15" s="59"/>
      <c r="V15" s="32"/>
      <c r="W15" s="25">
        <f t="shared" si="0"/>
        <v>0</v>
      </c>
    </row>
    <row r="16" spans="1:23" ht="76.5">
      <c r="A16" s="39">
        <v>14</v>
      </c>
      <c r="B16" s="19" t="s">
        <v>133</v>
      </c>
      <c r="C16" s="20" t="s">
        <v>129</v>
      </c>
      <c r="D16" s="34" t="s">
        <v>48</v>
      </c>
      <c r="E16" s="57" t="s">
        <v>64</v>
      </c>
      <c r="F16" s="101"/>
      <c r="G16" s="57" t="s">
        <v>107</v>
      </c>
      <c r="H16" s="53" t="s">
        <v>111</v>
      </c>
      <c r="I16" s="53" t="s">
        <v>121</v>
      </c>
      <c r="J16" s="73"/>
      <c r="K16" s="73"/>
      <c r="L16" s="92"/>
      <c r="M16" s="92"/>
      <c r="N16" s="92"/>
      <c r="O16" s="92">
        <v>9</v>
      </c>
      <c r="P16" s="81"/>
      <c r="Q16" s="78"/>
      <c r="R16" s="59"/>
      <c r="S16" s="59"/>
      <c r="T16" s="59"/>
      <c r="U16" s="59"/>
      <c r="V16" s="32"/>
      <c r="W16" s="25">
        <f t="shared" si="0"/>
        <v>0</v>
      </c>
    </row>
    <row r="17" spans="1:23" ht="102">
      <c r="A17" s="39">
        <v>15</v>
      </c>
      <c r="B17" s="19" t="s">
        <v>133</v>
      </c>
      <c r="C17" s="20" t="s">
        <v>129</v>
      </c>
      <c r="D17" s="34" t="s">
        <v>49</v>
      </c>
      <c r="E17" s="57" t="s">
        <v>63</v>
      </c>
      <c r="F17" s="102"/>
      <c r="G17" s="57" t="s">
        <v>107</v>
      </c>
      <c r="H17" s="53" t="s">
        <v>111</v>
      </c>
      <c r="I17" s="53" t="s">
        <v>119</v>
      </c>
      <c r="J17" s="73"/>
      <c r="K17" s="73"/>
      <c r="L17" s="92"/>
      <c r="M17" s="92"/>
      <c r="N17" s="92"/>
      <c r="O17" s="92">
        <v>3</v>
      </c>
      <c r="P17" s="81"/>
      <c r="Q17" s="78"/>
      <c r="R17" s="59"/>
      <c r="S17" s="59"/>
      <c r="T17" s="59"/>
      <c r="U17" s="59"/>
      <c r="V17" s="32"/>
      <c r="W17" s="25">
        <f t="shared" si="0"/>
        <v>0</v>
      </c>
    </row>
    <row r="18" spans="1:23" ht="38.25">
      <c r="A18" s="39">
        <v>16</v>
      </c>
      <c r="B18" s="19" t="s">
        <v>127</v>
      </c>
      <c r="C18" s="20" t="s">
        <v>61</v>
      </c>
      <c r="D18" s="47" t="s">
        <v>37</v>
      </c>
      <c r="E18" s="65" t="s">
        <v>38</v>
      </c>
      <c r="F18" s="91">
        <v>3</v>
      </c>
      <c r="G18" s="57" t="s">
        <v>82</v>
      </c>
      <c r="H18" s="53" t="s">
        <v>123</v>
      </c>
      <c r="I18" s="53" t="s">
        <v>115</v>
      </c>
      <c r="J18" s="73"/>
      <c r="K18" s="73"/>
      <c r="L18" s="92">
        <v>3</v>
      </c>
      <c r="M18" s="92">
        <v>3</v>
      </c>
      <c r="N18" s="92">
        <v>3</v>
      </c>
      <c r="O18" s="93">
        <v>3</v>
      </c>
      <c r="P18" s="81"/>
      <c r="Q18" s="78"/>
      <c r="R18" s="59"/>
      <c r="S18" s="99">
        <v>3</v>
      </c>
      <c r="T18" s="59"/>
      <c r="U18" s="59"/>
      <c r="V18" s="32"/>
      <c r="W18" s="25">
        <f t="shared" si="0"/>
        <v>0</v>
      </c>
    </row>
    <row r="19" spans="1:23" ht="51">
      <c r="A19" s="39">
        <v>17</v>
      </c>
      <c r="B19" s="19" t="s">
        <v>146</v>
      </c>
      <c r="C19" s="20" t="s">
        <v>62</v>
      </c>
      <c r="D19" s="63" t="s">
        <v>32</v>
      </c>
      <c r="E19" s="57" t="s">
        <v>70</v>
      </c>
      <c r="F19" s="31">
        <v>6000</v>
      </c>
      <c r="G19" s="57" t="s">
        <v>83</v>
      </c>
      <c r="H19" s="53" t="s">
        <v>111</v>
      </c>
      <c r="I19" s="53" t="s">
        <v>119</v>
      </c>
      <c r="J19" s="73"/>
      <c r="K19" s="73"/>
      <c r="L19" s="92"/>
      <c r="M19" s="92"/>
      <c r="N19" s="92"/>
      <c r="O19" s="93"/>
      <c r="P19" s="81"/>
      <c r="Q19" s="78"/>
      <c r="R19" s="59"/>
      <c r="S19" s="64">
        <f>S32*$F$19</f>
        <v>300</v>
      </c>
      <c r="T19" s="64">
        <f>T32*$F$19</f>
        <v>1200</v>
      </c>
      <c r="U19" s="64">
        <f>U32*$F$19</f>
        <v>3600</v>
      </c>
      <c r="V19" s="24">
        <f>V32*$F$19</f>
        <v>6000</v>
      </c>
      <c r="W19" s="25">
        <f t="shared" si="0"/>
        <v>0</v>
      </c>
    </row>
    <row r="20" spans="1:23" ht="25.5">
      <c r="A20" s="39">
        <v>18</v>
      </c>
      <c r="B20" s="19" t="s">
        <v>146</v>
      </c>
      <c r="C20" s="20" t="s">
        <v>62</v>
      </c>
      <c r="D20" s="63" t="s">
        <v>33</v>
      </c>
      <c r="E20" s="57" t="s">
        <v>91</v>
      </c>
      <c r="F20" s="101">
        <v>1200</v>
      </c>
      <c r="G20" s="57" t="s">
        <v>83</v>
      </c>
      <c r="H20" s="53" t="s">
        <v>111</v>
      </c>
      <c r="I20" s="53" t="s">
        <v>119</v>
      </c>
      <c r="J20" s="73"/>
      <c r="K20" s="73"/>
      <c r="L20" s="92"/>
      <c r="M20" s="92"/>
      <c r="N20" s="92"/>
      <c r="O20" s="93"/>
      <c r="P20" s="81"/>
      <c r="Q20" s="78"/>
      <c r="R20" s="59"/>
      <c r="S20" s="64">
        <f>S32*$F$20</f>
        <v>60</v>
      </c>
      <c r="T20" s="64">
        <f>T32*$F$20</f>
        <v>240</v>
      </c>
      <c r="U20" s="64">
        <f>U32*$F$20</f>
        <v>720</v>
      </c>
      <c r="V20" s="24">
        <f>V32*$F$20</f>
        <v>1200</v>
      </c>
      <c r="W20" s="25">
        <f t="shared" si="0"/>
        <v>0</v>
      </c>
    </row>
    <row r="21" spans="1:23" ht="38.25">
      <c r="A21" s="39">
        <v>19</v>
      </c>
      <c r="B21" s="19" t="s">
        <v>146</v>
      </c>
      <c r="C21" s="20" t="s">
        <v>61</v>
      </c>
      <c r="D21" s="63" t="s">
        <v>54</v>
      </c>
      <c r="E21" s="57" t="s">
        <v>142</v>
      </c>
      <c r="F21" s="91">
        <v>50</v>
      </c>
      <c r="G21" s="57" t="s">
        <v>81</v>
      </c>
      <c r="H21" s="53" t="s">
        <v>111</v>
      </c>
      <c r="I21" s="53" t="s">
        <v>119</v>
      </c>
      <c r="J21" s="73"/>
      <c r="K21" s="73"/>
      <c r="L21" s="92"/>
      <c r="M21" s="92"/>
      <c r="N21" s="92"/>
      <c r="O21" s="93"/>
      <c r="P21" s="81"/>
      <c r="Q21" s="78"/>
      <c r="R21" s="59"/>
      <c r="S21" s="64">
        <f>$S$32*F21</f>
        <v>2.5</v>
      </c>
      <c r="T21" s="64">
        <f>T32*$F$21</f>
        <v>10</v>
      </c>
      <c r="U21" s="64">
        <f>U32*$F$21</f>
        <v>30</v>
      </c>
      <c r="V21" s="24">
        <f>V32*$F$21</f>
        <v>50</v>
      </c>
      <c r="W21" s="25">
        <f t="shared" si="0"/>
        <v>0</v>
      </c>
    </row>
    <row r="22" spans="1:23" ht="89.25">
      <c r="A22" s="39">
        <v>20</v>
      </c>
      <c r="B22" s="5" t="s">
        <v>147</v>
      </c>
      <c r="C22" s="20" t="s">
        <v>62</v>
      </c>
      <c r="D22" s="63" t="s">
        <v>75</v>
      </c>
      <c r="E22" s="57" t="s">
        <v>75</v>
      </c>
      <c r="F22" s="100">
        <v>162000</v>
      </c>
      <c r="G22" s="57" t="s">
        <v>152</v>
      </c>
      <c r="H22" s="53"/>
      <c r="I22" s="53" t="s">
        <v>71</v>
      </c>
      <c r="J22" s="73"/>
      <c r="K22" s="73"/>
      <c r="L22" s="92"/>
      <c r="M22" s="92"/>
      <c r="N22" s="92"/>
      <c r="O22" s="93">
        <f>+KPI!P22/KPI!P$9*'KPI (Germany)'!O$9</f>
        <v>833087.8762886598</v>
      </c>
      <c r="P22" s="81"/>
      <c r="Q22" s="78"/>
      <c r="R22" s="59"/>
      <c r="S22" s="66">
        <f>S32*$F$22</f>
        <v>8100</v>
      </c>
      <c r="T22" s="66">
        <f>T32*$F$22</f>
        <v>32400</v>
      </c>
      <c r="U22" s="66">
        <f>U32*$F$22</f>
        <v>97200</v>
      </c>
      <c r="V22" s="11">
        <f>V32*$F$22</f>
        <v>162000</v>
      </c>
      <c r="W22" s="10">
        <f t="shared" si="0"/>
        <v>0</v>
      </c>
    </row>
    <row r="23" spans="1:23" ht="142.5">
      <c r="A23" s="39">
        <v>21</v>
      </c>
      <c r="B23" s="19" t="s">
        <v>148</v>
      </c>
      <c r="C23" s="20" t="s">
        <v>62</v>
      </c>
      <c r="D23" s="63" t="s">
        <v>76</v>
      </c>
      <c r="E23" s="57" t="s">
        <v>76</v>
      </c>
      <c r="F23" s="31">
        <v>92.88</v>
      </c>
      <c r="G23" s="57" t="s">
        <v>52</v>
      </c>
      <c r="H23" s="53"/>
      <c r="I23" s="53" t="s">
        <v>71</v>
      </c>
      <c r="J23" s="73"/>
      <c r="K23" s="73"/>
      <c r="L23" s="92"/>
      <c r="M23" s="92"/>
      <c r="N23" s="92"/>
      <c r="O23" s="93">
        <f>+KPI!P23/KPI!P$9*'KPI (Germany)'!O$9</f>
        <v>716.4432989690721</v>
      </c>
      <c r="P23" s="81"/>
      <c r="Q23" s="78"/>
      <c r="R23" s="59"/>
      <c r="S23" s="64">
        <f>S32*$F$23</f>
        <v>4.644</v>
      </c>
      <c r="T23" s="64">
        <f>T32*$F$23</f>
        <v>18.576</v>
      </c>
      <c r="U23" s="64">
        <f>U32*$F$23</f>
        <v>55.727999999999994</v>
      </c>
      <c r="V23" s="24">
        <f>V32*$F$23</f>
        <v>92.88</v>
      </c>
      <c r="W23" s="25">
        <f t="shared" si="0"/>
        <v>0</v>
      </c>
    </row>
    <row r="24" spans="1:23" ht="108">
      <c r="A24" s="39">
        <v>22</v>
      </c>
      <c r="B24" s="19" t="s">
        <v>148</v>
      </c>
      <c r="C24" s="20" t="s">
        <v>62</v>
      </c>
      <c r="D24" s="63" t="s">
        <v>35</v>
      </c>
      <c r="E24" s="57" t="s">
        <v>77</v>
      </c>
      <c r="F24" s="101">
        <v>309.6</v>
      </c>
      <c r="G24" s="57" t="s">
        <v>53</v>
      </c>
      <c r="H24" s="53"/>
      <c r="I24" s="53" t="s">
        <v>71</v>
      </c>
      <c r="J24" s="73"/>
      <c r="K24" s="73"/>
      <c r="L24" s="92"/>
      <c r="M24" s="92"/>
      <c r="N24" s="92"/>
      <c r="O24" s="93">
        <f>+KPI!P24/KPI!P$9*'KPI (Germany)'!O$9</f>
        <v>3104.5876288659797</v>
      </c>
      <c r="P24" s="81"/>
      <c r="Q24" s="78"/>
      <c r="R24" s="59"/>
      <c r="S24" s="64">
        <f>S32*$F$24</f>
        <v>15.480000000000002</v>
      </c>
      <c r="T24" s="64">
        <f>T32*$F$24</f>
        <v>61.92000000000001</v>
      </c>
      <c r="U24" s="64">
        <f>U32*$F$24</f>
        <v>185.76000000000002</v>
      </c>
      <c r="V24" s="24">
        <f>V32*$F$24</f>
        <v>309.6</v>
      </c>
      <c r="W24" s="10">
        <f t="shared" si="0"/>
        <v>0</v>
      </c>
    </row>
    <row r="25" spans="1:23" ht="102">
      <c r="A25" s="39">
        <v>23</v>
      </c>
      <c r="B25" s="19" t="s">
        <v>148</v>
      </c>
      <c r="C25" s="20" t="s">
        <v>62</v>
      </c>
      <c r="D25" s="63" t="s">
        <v>36</v>
      </c>
      <c r="E25" s="57" t="s">
        <v>34</v>
      </c>
      <c r="F25" s="102">
        <v>1620</v>
      </c>
      <c r="G25" s="57" t="s">
        <v>151</v>
      </c>
      <c r="H25" s="53"/>
      <c r="I25" s="53" t="s">
        <v>71</v>
      </c>
      <c r="J25" s="73"/>
      <c r="K25" s="73"/>
      <c r="L25" s="92"/>
      <c r="M25" s="92"/>
      <c r="N25" s="92"/>
      <c r="O25" s="93">
        <f>+KPI!P25/KPI!P$9*'KPI (Germany)'!O$9</f>
        <v>16245.298969072166</v>
      </c>
      <c r="P25" s="81"/>
      <c r="Q25" s="78"/>
      <c r="R25" s="59"/>
      <c r="S25" s="64">
        <f>S32*$F$25</f>
        <v>81</v>
      </c>
      <c r="T25" s="64">
        <f>T32*$F$25</f>
        <v>324</v>
      </c>
      <c r="U25" s="64">
        <f>U32*$F$25</f>
        <v>972</v>
      </c>
      <c r="V25" s="24">
        <f>V32*$F$25</f>
        <v>1620</v>
      </c>
      <c r="W25" s="10">
        <f t="shared" si="0"/>
        <v>0</v>
      </c>
    </row>
    <row r="26" spans="1:23" ht="25.5">
      <c r="A26" s="39">
        <v>24</v>
      </c>
      <c r="B26" s="19" t="s">
        <v>148</v>
      </c>
      <c r="C26" s="20" t="s">
        <v>62</v>
      </c>
      <c r="D26" s="63" t="s">
        <v>74</v>
      </c>
      <c r="E26" s="148" t="s">
        <v>172</v>
      </c>
      <c r="F26" s="100">
        <v>24000</v>
      </c>
      <c r="G26" s="57" t="s">
        <v>92</v>
      </c>
      <c r="H26" s="53"/>
      <c r="I26" s="53" t="s">
        <v>71</v>
      </c>
      <c r="J26" s="73"/>
      <c r="K26" s="73"/>
      <c r="L26" s="92"/>
      <c r="M26" s="92"/>
      <c r="N26" s="92"/>
      <c r="O26" s="93">
        <v>1294</v>
      </c>
      <c r="P26" s="81"/>
      <c r="Q26" s="78"/>
      <c r="R26" s="59"/>
      <c r="S26" s="64">
        <f>$S$32*F26</f>
        <v>1200</v>
      </c>
      <c r="T26" s="64">
        <f>T32*$F$26</f>
        <v>4800</v>
      </c>
      <c r="U26" s="64">
        <f>U32*$F$26</f>
        <v>14400</v>
      </c>
      <c r="V26" s="24">
        <f>V32*$F$26</f>
        <v>24000</v>
      </c>
      <c r="W26" s="10">
        <f t="shared" si="0"/>
        <v>0</v>
      </c>
    </row>
    <row r="27" spans="1:23" ht="25.5">
      <c r="A27" s="39">
        <v>25</v>
      </c>
      <c r="B27" s="19" t="s">
        <v>148</v>
      </c>
      <c r="C27" s="20" t="s">
        <v>62</v>
      </c>
      <c r="D27" s="63" t="s">
        <v>114</v>
      </c>
      <c r="E27" s="57" t="s">
        <v>44</v>
      </c>
      <c r="F27" s="31">
        <v>1080</v>
      </c>
      <c r="G27" s="57" t="s">
        <v>92</v>
      </c>
      <c r="H27" s="53"/>
      <c r="I27" s="53" t="s">
        <v>71</v>
      </c>
      <c r="J27" s="73"/>
      <c r="K27" s="73"/>
      <c r="L27" s="92"/>
      <c r="M27" s="92"/>
      <c r="N27" s="92"/>
      <c r="O27" s="93"/>
      <c r="P27" s="81"/>
      <c r="Q27" s="78"/>
      <c r="R27" s="59"/>
      <c r="S27" s="64">
        <f>S32*$F$27</f>
        <v>54</v>
      </c>
      <c r="T27" s="64">
        <f>T32*$F$27</f>
        <v>216</v>
      </c>
      <c r="U27" s="64">
        <f>U32*$F$27</f>
        <v>648</v>
      </c>
      <c r="V27" s="24">
        <f>V32*$F$27</f>
        <v>1080</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4"/>
      <c r="D33" s="67"/>
      <c r="E33" s="67"/>
      <c r="F33" s="67"/>
      <c r="G33" s="67"/>
      <c r="H33" s="69"/>
      <c r="I33" s="69"/>
      <c r="J33" s="69"/>
      <c r="K33" s="69"/>
      <c r="L33" s="69"/>
      <c r="M33" s="69"/>
      <c r="N33" s="69"/>
      <c r="O33" s="69"/>
      <c r="P33" s="83"/>
      <c r="Q33" s="69"/>
      <c r="R33" s="69"/>
      <c r="S33" s="70"/>
      <c r="T33" s="70"/>
      <c r="U33" s="70"/>
    </row>
    <row r="34" spans="1:5" ht="15">
      <c r="A34" s="67"/>
      <c r="B34" s="4"/>
      <c r="E34" s="67"/>
    </row>
    <row r="35" spans="1:19" ht="16.5">
      <c r="A35" s="67"/>
      <c r="B35" s="4"/>
      <c r="E35" s="67"/>
      <c r="R35" s="54"/>
      <c r="S35" s="56"/>
    </row>
    <row r="36" spans="1:19" ht="16.5">
      <c r="A36" s="67"/>
      <c r="B36" s="4"/>
      <c r="C36" s="8"/>
      <c r="D36" s="3"/>
      <c r="E36" s="67"/>
      <c r="R36" s="54"/>
      <c r="S36" s="56"/>
    </row>
    <row r="37" spans="1:19" ht="16.5">
      <c r="A37" s="67"/>
      <c r="B37" s="4"/>
      <c r="C37" s="8"/>
      <c r="E37" s="67"/>
      <c r="R37" s="54"/>
      <c r="S37" s="56"/>
    </row>
    <row r="38" spans="1:19" ht="16.5">
      <c r="A38" s="67"/>
      <c r="B38" s="4"/>
      <c r="C38" s="8"/>
      <c r="E38" s="67"/>
      <c r="R38" s="54"/>
      <c r="S38" s="56"/>
    </row>
    <row r="39" spans="1:19" ht="16.5">
      <c r="A39" s="67"/>
      <c r="B39" s="4"/>
      <c r="C39" s="8"/>
      <c r="E39" s="67"/>
      <c r="R39" s="54"/>
      <c r="S39" s="56"/>
    </row>
    <row r="40" spans="1:19" ht="16.5">
      <c r="A40" s="67"/>
      <c r="B40" s="4"/>
      <c r="C40" s="8"/>
      <c r="E40" s="67"/>
      <c r="R40" s="54"/>
      <c r="S40" s="56"/>
    </row>
    <row r="41" spans="1:19" ht="15">
      <c r="A41" s="67"/>
      <c r="B41" s="4"/>
      <c r="E41" s="67"/>
      <c r="S41" s="55"/>
    </row>
    <row r="42" spans="1:5" ht="15">
      <c r="A42" s="67"/>
      <c r="B42" s="4"/>
      <c r="E42" s="67"/>
    </row>
    <row r="43" spans="1:5" ht="15">
      <c r="A43" s="67"/>
      <c r="B43" s="4"/>
      <c r="E43" s="67"/>
    </row>
    <row r="44" spans="1:5" ht="15">
      <c r="A44" s="67"/>
      <c r="B44" s="4"/>
      <c r="E44" s="67"/>
    </row>
    <row r="45" spans="1:5" ht="15">
      <c r="A45" s="67"/>
      <c r="B45" s="4"/>
      <c r="E45" s="67"/>
    </row>
    <row r="46" spans="1:5" ht="15">
      <c r="A46" s="67"/>
      <c r="B46" s="4"/>
      <c r="E46" s="67"/>
    </row>
    <row r="47" spans="1:5" ht="15">
      <c r="A47" s="67"/>
      <c r="B47" s="4"/>
      <c r="E47" s="67"/>
    </row>
    <row r="48" spans="1:5" ht="15">
      <c r="A48" s="67"/>
      <c r="E48" s="67"/>
    </row>
    <row r="49" spans="1:5" ht="15">
      <c r="A49" s="67"/>
      <c r="E49" s="67"/>
    </row>
    <row r="50" spans="1:5" ht="15">
      <c r="A50" s="67"/>
      <c r="E50" s="67"/>
    </row>
    <row r="51" spans="1:5" ht="15">
      <c r="A51" s="67"/>
      <c r="E51" s="67"/>
    </row>
    <row r="52" spans="1:5" ht="15">
      <c r="A52" s="67"/>
      <c r="E52" s="67"/>
    </row>
    <row r="53" spans="1:5" ht="15">
      <c r="A53" s="67"/>
      <c r="E53" s="67"/>
    </row>
    <row r="54" spans="1:5" ht="15">
      <c r="A54" s="67"/>
      <c r="E54" s="67"/>
    </row>
    <row r="55" spans="1:5" ht="15">
      <c r="A55" s="67"/>
      <c r="E55" s="67"/>
    </row>
    <row r="56" spans="1:5" ht="15">
      <c r="A56" s="67"/>
      <c r="E56" s="67"/>
    </row>
    <row r="57" spans="1:5" ht="15">
      <c r="A57" s="67"/>
      <c r="E57" s="67"/>
    </row>
    <row r="58" spans="1:5" ht="15">
      <c r="A58" s="67"/>
      <c r="E58" s="67"/>
    </row>
    <row r="59" spans="1:5" ht="15">
      <c r="A59" s="67"/>
      <c r="E59" s="67"/>
    </row>
    <row r="60" spans="1:5" ht="15">
      <c r="A60" s="67"/>
      <c r="E60" s="67"/>
    </row>
    <row r="61" spans="1:5" ht="15">
      <c r="A61" s="67"/>
      <c r="E61" s="67"/>
    </row>
    <row r="62" spans="1:5" ht="15">
      <c r="A62" s="67"/>
      <c r="E62" s="67"/>
    </row>
    <row r="63" spans="1:5" ht="15">
      <c r="A63" s="67"/>
      <c r="E63" s="67"/>
    </row>
    <row r="64" spans="1:5" ht="15">
      <c r="A64" s="67"/>
      <c r="E64" s="67"/>
    </row>
    <row r="65" spans="1:5" ht="15">
      <c r="A65" s="67"/>
      <c r="E65" s="67"/>
    </row>
    <row r="66" ht="15">
      <c r="A66" s="67"/>
    </row>
    <row r="67" ht="15">
      <c r="A67" s="67"/>
    </row>
    <row r="68" ht="15">
      <c r="A68" s="67"/>
    </row>
    <row r="69" ht="15">
      <c r="A69" s="67"/>
    </row>
    <row r="70" ht="15">
      <c r="A70" s="67"/>
    </row>
    <row r="71" ht="15">
      <c r="A71" s="67"/>
    </row>
    <row r="72" ht="15">
      <c r="A72" s="67"/>
    </row>
    <row r="73" ht="15">
      <c r="A73" s="67"/>
    </row>
    <row r="74" ht="15">
      <c r="A74" s="67"/>
    </row>
    <row r="75" ht="15">
      <c r="A75" s="67"/>
    </row>
    <row r="76" ht="15">
      <c r="A76" s="67"/>
    </row>
    <row r="77" ht="15">
      <c r="A77" s="67"/>
    </row>
    <row r="78" ht="15">
      <c r="A78" s="67"/>
    </row>
    <row r="79" ht="15">
      <c r="A79" s="67"/>
    </row>
    <row r="80" ht="15">
      <c r="A80" s="67"/>
    </row>
    <row r="81" ht="15">
      <c r="A81" s="67"/>
    </row>
    <row r="82" ht="15">
      <c r="A82" s="67"/>
    </row>
    <row r="83" ht="15">
      <c r="A83" s="67"/>
    </row>
    <row r="84" ht="15">
      <c r="A84" s="67"/>
    </row>
    <row r="85" ht="15">
      <c r="A85" s="67"/>
    </row>
    <row r="86" ht="15">
      <c r="A86" s="67"/>
    </row>
    <row r="87" ht="15">
      <c r="A87" s="67"/>
    </row>
    <row r="88" ht="15">
      <c r="A88" s="67"/>
    </row>
    <row r="89" ht="15">
      <c r="A89" s="67"/>
    </row>
    <row r="90" ht="15">
      <c r="A90" s="67"/>
    </row>
    <row r="91" ht="15">
      <c r="A91" s="67"/>
    </row>
    <row r="92" ht="15">
      <c r="A92" s="67"/>
    </row>
    <row r="93" ht="15">
      <c r="A93" s="67"/>
    </row>
    <row r="94" ht="15">
      <c r="A94" s="67"/>
    </row>
    <row r="95" ht="15">
      <c r="A95" s="67"/>
    </row>
    <row r="96" ht="15">
      <c r="A96" s="67"/>
    </row>
    <row r="97" ht="15">
      <c r="A97" s="67"/>
    </row>
    <row r="98" ht="15">
      <c r="A98" s="67"/>
    </row>
    <row r="99" ht="15">
      <c r="A99" s="67"/>
    </row>
    <row r="100" ht="15">
      <c r="A100" s="67"/>
    </row>
    <row r="101" ht="15">
      <c r="A101" s="67"/>
    </row>
    <row r="102" ht="15">
      <c r="A102" s="67"/>
    </row>
    <row r="103" ht="15">
      <c r="A103" s="67"/>
    </row>
    <row r="104" ht="15">
      <c r="A104" s="67"/>
    </row>
    <row r="105" ht="15">
      <c r="A105" s="67"/>
    </row>
    <row r="106" ht="15">
      <c r="A106" s="67"/>
    </row>
    <row r="107" ht="15">
      <c r="A107" s="67"/>
    </row>
    <row r="108" ht="15">
      <c r="A108" s="67"/>
    </row>
    <row r="109" ht="15">
      <c r="A109" s="67"/>
    </row>
    <row r="110" ht="15">
      <c r="A110" s="67"/>
    </row>
    <row r="111" ht="15">
      <c r="A111" s="67"/>
    </row>
    <row r="112" ht="15">
      <c r="A112" s="67"/>
    </row>
    <row r="113" ht="15">
      <c r="A113" s="67"/>
    </row>
    <row r="114" ht="15">
      <c r="A114" s="67"/>
    </row>
    <row r="115" ht="15">
      <c r="A115" s="67"/>
    </row>
    <row r="116" ht="15">
      <c r="A116" s="67"/>
    </row>
    <row r="117" ht="15">
      <c r="A117" s="67"/>
    </row>
    <row r="118" ht="15">
      <c r="A118" s="67"/>
    </row>
    <row r="119" ht="15">
      <c r="A119" s="67"/>
    </row>
    <row r="120" ht="15">
      <c r="A120" s="67"/>
    </row>
    <row r="121" ht="15">
      <c r="A121" s="67"/>
    </row>
    <row r="122" ht="15">
      <c r="A122" s="67"/>
    </row>
    <row r="123" ht="15">
      <c r="A123" s="67"/>
    </row>
    <row r="124" ht="15">
      <c r="A124" s="67"/>
    </row>
    <row r="125" ht="15">
      <c r="A125" s="67"/>
    </row>
    <row r="126" ht="15">
      <c r="A126" s="67"/>
    </row>
    <row r="127" ht="15">
      <c r="A127" s="67"/>
    </row>
    <row r="128" ht="15">
      <c r="A128" s="67"/>
    </row>
    <row r="129" ht="15">
      <c r="A129" s="67"/>
    </row>
    <row r="130" ht="15">
      <c r="A130" s="67"/>
    </row>
    <row r="131" ht="15">
      <c r="A131" s="67"/>
    </row>
    <row r="132" ht="15">
      <c r="A132" s="67"/>
    </row>
    <row r="133" ht="15">
      <c r="A133" s="67"/>
    </row>
    <row r="134" ht="15">
      <c r="A134" s="67"/>
    </row>
    <row r="135" ht="15">
      <c r="A135" s="67"/>
    </row>
    <row r="136" ht="15">
      <c r="A136" s="67"/>
    </row>
    <row r="137" ht="15">
      <c r="A137" s="67"/>
    </row>
    <row r="138" ht="15">
      <c r="A138" s="67"/>
    </row>
    <row r="139" ht="15">
      <c r="A139" s="67"/>
    </row>
    <row r="140" ht="15">
      <c r="A140" s="67"/>
    </row>
    <row r="141" ht="15">
      <c r="A141" s="67"/>
    </row>
    <row r="142" ht="15">
      <c r="A142" s="67"/>
    </row>
    <row r="143" ht="15">
      <c r="A143" s="67"/>
    </row>
    <row r="144" ht="15">
      <c r="A144" s="67"/>
    </row>
    <row r="145" ht="15">
      <c r="A145" s="67"/>
    </row>
    <row r="146" ht="15">
      <c r="A146" s="67"/>
    </row>
    <row r="147" ht="15">
      <c r="A147" s="67"/>
    </row>
    <row r="148" ht="15">
      <c r="A148" s="67"/>
    </row>
    <row r="149" ht="15">
      <c r="A149" s="67"/>
    </row>
    <row r="150" ht="15">
      <c r="A150" s="67"/>
    </row>
    <row r="151" ht="15">
      <c r="A151" s="67"/>
    </row>
    <row r="152" ht="15">
      <c r="A152" s="67"/>
    </row>
    <row r="153" ht="15">
      <c r="A153" s="67"/>
    </row>
    <row r="154" ht="15">
      <c r="A154" s="67"/>
    </row>
    <row r="155" ht="15">
      <c r="A155" s="67"/>
    </row>
    <row r="156" ht="15">
      <c r="A156" s="67"/>
    </row>
    <row r="157" ht="15">
      <c r="A157" s="67"/>
    </row>
    <row r="158" ht="15">
      <c r="A158" s="67"/>
    </row>
    <row r="159" ht="15">
      <c r="A159" s="67"/>
    </row>
    <row r="160" ht="15">
      <c r="A160" s="67"/>
    </row>
    <row r="161" ht="15">
      <c r="A161" s="67"/>
    </row>
    <row r="162" ht="15">
      <c r="A162" s="67"/>
    </row>
    <row r="163" ht="15">
      <c r="A163" s="67"/>
    </row>
    <row r="164" ht="15">
      <c r="A164" s="67"/>
    </row>
    <row r="165" ht="15">
      <c r="A165" s="67"/>
    </row>
    <row r="166" ht="15">
      <c r="A166" s="67"/>
    </row>
    <row r="167" ht="15">
      <c r="A167" s="67"/>
    </row>
    <row r="168" ht="15">
      <c r="A168" s="67"/>
    </row>
    <row r="169" ht="15">
      <c r="A169" s="67"/>
    </row>
    <row r="170" ht="15">
      <c r="A170" s="67"/>
    </row>
    <row r="171" ht="15">
      <c r="A171" s="67"/>
    </row>
    <row r="172" ht="15">
      <c r="A172" s="67"/>
    </row>
    <row r="173" ht="15">
      <c r="A173" s="67"/>
    </row>
    <row r="174" ht="15">
      <c r="A174" s="67"/>
    </row>
    <row r="175" ht="15">
      <c r="A175" s="67"/>
    </row>
    <row r="176" ht="15">
      <c r="A176" s="67"/>
    </row>
    <row r="177" ht="15">
      <c r="A177" s="67"/>
    </row>
    <row r="178" ht="15">
      <c r="A178" s="67"/>
    </row>
    <row r="179" ht="15">
      <c r="A179" s="67"/>
    </row>
    <row r="180" ht="15">
      <c r="A180" s="67"/>
    </row>
    <row r="181" ht="15">
      <c r="A181" s="67"/>
    </row>
    <row r="182" ht="15">
      <c r="A182" s="67"/>
    </row>
    <row r="183" ht="15">
      <c r="A183" s="67"/>
    </row>
    <row r="184" ht="15">
      <c r="A184" s="67"/>
    </row>
    <row r="185" ht="15">
      <c r="A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49"/>
  <sheetViews>
    <sheetView zoomScale="90" zoomScaleNormal="90" zoomScalePageLayoutView="0" workbookViewId="0" topLeftCell="E1">
      <pane ySplit="2" topLeftCell="A19"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21.7109375" style="2" customWidth="1"/>
    <col min="8" max="8" width="9.421875" style="6" customWidth="1"/>
    <col min="9" max="9" width="6.00390625" style="6" customWidth="1"/>
    <col min="10" max="14" width="9.28125" style="6" customWidth="1"/>
    <col min="15" max="15" width="10.851562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 min="24" max="24" width="23.7109375" style="0"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25</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51">
      <c r="A3" s="39">
        <v>1</v>
      </c>
      <c r="B3" s="12" t="s">
        <v>97</v>
      </c>
      <c r="C3" s="13" t="s">
        <v>62</v>
      </c>
      <c r="D3" s="14" t="s">
        <v>98</v>
      </c>
      <c r="E3" s="13" t="s">
        <v>135</v>
      </c>
      <c r="F3" s="100">
        <v>10000</v>
      </c>
      <c r="G3" s="13" t="s">
        <v>94</v>
      </c>
      <c r="H3" s="16" t="s">
        <v>124</v>
      </c>
      <c r="I3" s="16" t="s">
        <v>116</v>
      </c>
      <c r="J3" s="73"/>
      <c r="K3" s="73"/>
      <c r="L3" s="92"/>
      <c r="M3" s="92"/>
      <c r="N3" s="92"/>
      <c r="O3" s="92">
        <v>13983</v>
      </c>
      <c r="P3" s="81"/>
      <c r="Q3" s="77">
        <v>10</v>
      </c>
      <c r="R3" s="32">
        <v>500</v>
      </c>
      <c r="S3" s="17">
        <f>$F$3*S32</f>
        <v>500</v>
      </c>
      <c r="T3" s="17">
        <f>$F$3*T32</f>
        <v>2000</v>
      </c>
      <c r="U3" s="17">
        <f>$F$3*U32</f>
        <v>6000</v>
      </c>
      <c r="V3" s="17">
        <f>$F$3*V32</f>
        <v>10000</v>
      </c>
      <c r="W3" s="18">
        <f aca="true" t="shared" si="0" ref="W3:W27">(MAX(Q3:V3)-F3)</f>
        <v>0</v>
      </c>
    </row>
    <row r="4" spans="1:23" ht="51">
      <c r="A4" s="39">
        <v>2</v>
      </c>
      <c r="B4" s="19" t="s">
        <v>134</v>
      </c>
      <c r="C4" s="13" t="s">
        <v>62</v>
      </c>
      <c r="D4" s="21" t="s">
        <v>99</v>
      </c>
      <c r="E4" s="20" t="s">
        <v>138</v>
      </c>
      <c r="F4" s="100">
        <v>250000</v>
      </c>
      <c r="G4" s="20" t="s">
        <v>95</v>
      </c>
      <c r="H4" s="23" t="s">
        <v>112</v>
      </c>
      <c r="I4" s="23" t="s">
        <v>116</v>
      </c>
      <c r="J4" s="73"/>
      <c r="K4" s="73"/>
      <c r="L4" s="92"/>
      <c r="M4" s="92"/>
      <c r="N4" s="92"/>
      <c r="O4" s="93">
        <v>883542</v>
      </c>
      <c r="P4" s="81"/>
      <c r="Q4" s="77">
        <v>811</v>
      </c>
      <c r="R4" s="32">
        <v>666</v>
      </c>
      <c r="S4" s="24">
        <f>$F$4*S32</f>
        <v>12500</v>
      </c>
      <c r="T4" s="24">
        <f>$F$4*T32</f>
        <v>50000</v>
      </c>
      <c r="U4" s="24">
        <f>$F$4*U32</f>
        <v>150000</v>
      </c>
      <c r="V4" s="24">
        <f>$F$4*V32</f>
        <v>250000</v>
      </c>
      <c r="W4" s="25">
        <f t="shared" si="0"/>
        <v>0</v>
      </c>
    </row>
    <row r="5" spans="1:23" ht="63.75">
      <c r="A5" s="39">
        <v>3</v>
      </c>
      <c r="B5" s="26" t="s">
        <v>134</v>
      </c>
      <c r="C5" s="13" t="s">
        <v>62</v>
      </c>
      <c r="D5" s="21" t="s">
        <v>39</v>
      </c>
      <c r="E5" s="145" t="s">
        <v>171</v>
      </c>
      <c r="F5" s="100">
        <v>1500</v>
      </c>
      <c r="G5" s="27" t="s">
        <v>96</v>
      </c>
      <c r="H5" s="28" t="s">
        <v>112</v>
      </c>
      <c r="I5" s="28" t="s">
        <v>71</v>
      </c>
      <c r="J5" s="73"/>
      <c r="K5" s="73"/>
      <c r="L5" s="92"/>
      <c r="M5" s="92">
        <v>60</v>
      </c>
      <c r="N5" s="92">
        <v>186</v>
      </c>
      <c r="O5" s="93">
        <v>1502</v>
      </c>
      <c r="P5" s="81"/>
      <c r="Q5" s="77"/>
      <c r="R5" s="32"/>
      <c r="S5" s="29">
        <f>$F$5*S32</f>
        <v>75</v>
      </c>
      <c r="T5" s="29">
        <f>$F$5*T32</f>
        <v>300</v>
      </c>
      <c r="U5" s="29">
        <f>$F$5*U32</f>
        <v>900</v>
      </c>
      <c r="V5" s="29">
        <f>$F$5*V32</f>
        <v>1500</v>
      </c>
      <c r="W5" s="30">
        <f t="shared" si="0"/>
        <v>0</v>
      </c>
    </row>
    <row r="6" spans="1:23" ht="38.25">
      <c r="A6" s="39">
        <v>4</v>
      </c>
      <c r="B6" s="35" t="s">
        <v>134</v>
      </c>
      <c r="C6" s="13" t="s">
        <v>62</v>
      </c>
      <c r="D6" s="37" t="s">
        <v>154</v>
      </c>
      <c r="E6" s="147" t="s">
        <v>170</v>
      </c>
      <c r="F6" s="100">
        <v>12500</v>
      </c>
      <c r="G6" s="36" t="s">
        <v>109</v>
      </c>
      <c r="H6" s="38" t="s">
        <v>112</v>
      </c>
      <c r="I6" s="28" t="s">
        <v>71</v>
      </c>
      <c r="J6" s="73"/>
      <c r="K6" s="73"/>
      <c r="L6" s="92"/>
      <c r="M6" s="92"/>
      <c r="N6" s="92">
        <v>418</v>
      </c>
      <c r="O6" s="93">
        <v>3982</v>
      </c>
      <c r="P6" s="81"/>
      <c r="Q6" s="77"/>
      <c r="R6" s="59"/>
      <c r="S6" s="71">
        <f>$F$6*S32</f>
        <v>625</v>
      </c>
      <c r="T6" s="71">
        <f>$F$6*T32</f>
        <v>2500</v>
      </c>
      <c r="U6" s="71">
        <f>$F$6*U32</f>
        <v>7500</v>
      </c>
      <c r="V6" s="71">
        <f>$F$6*V32</f>
        <v>12500</v>
      </c>
      <c r="W6" s="72">
        <f t="shared" si="0"/>
        <v>0</v>
      </c>
    </row>
    <row r="7" spans="1:23" ht="51.75">
      <c r="A7" s="39">
        <v>5</v>
      </c>
      <c r="B7" s="19" t="s">
        <v>134</v>
      </c>
      <c r="C7" s="20" t="s">
        <v>61</v>
      </c>
      <c r="D7" s="146" t="s">
        <v>169</v>
      </c>
      <c r="E7" s="36" t="s">
        <v>42</v>
      </c>
      <c r="F7" s="31">
        <v>5</v>
      </c>
      <c r="G7" s="20" t="s">
        <v>105</v>
      </c>
      <c r="H7" s="23" t="s">
        <v>124</v>
      </c>
      <c r="I7" s="23" t="s">
        <v>131</v>
      </c>
      <c r="J7" s="73"/>
      <c r="K7" s="73"/>
      <c r="L7" s="92"/>
      <c r="M7" s="92">
        <v>3</v>
      </c>
      <c r="N7" s="92">
        <v>4</v>
      </c>
      <c r="O7" s="92">
        <v>5</v>
      </c>
      <c r="P7" s="81"/>
      <c r="Q7" s="96"/>
      <c r="R7" s="97"/>
      <c r="S7" s="97">
        <v>5</v>
      </c>
      <c r="T7" s="59"/>
      <c r="U7" s="59"/>
      <c r="V7" s="59"/>
      <c r="W7" s="60">
        <f t="shared" si="0"/>
        <v>0</v>
      </c>
    </row>
    <row r="8" spans="1:23" ht="63.75">
      <c r="A8" s="39">
        <v>6</v>
      </c>
      <c r="B8" s="19" t="s">
        <v>134</v>
      </c>
      <c r="C8" s="20" t="s">
        <v>61</v>
      </c>
      <c r="D8" s="47" t="s">
        <v>55</v>
      </c>
      <c r="E8" s="57" t="s">
        <v>139</v>
      </c>
      <c r="F8" s="91">
        <v>9</v>
      </c>
      <c r="G8" s="57" t="s">
        <v>106</v>
      </c>
      <c r="H8" s="53" t="s">
        <v>69</v>
      </c>
      <c r="I8" s="53" t="s">
        <v>130</v>
      </c>
      <c r="J8" s="73"/>
      <c r="K8" s="73"/>
      <c r="L8" s="92">
        <v>15</v>
      </c>
      <c r="M8" s="92">
        <v>15</v>
      </c>
      <c r="N8" s="92">
        <v>15</v>
      </c>
      <c r="O8" s="92">
        <v>15</v>
      </c>
      <c r="P8" s="81"/>
      <c r="Q8" s="78"/>
      <c r="R8" s="59"/>
      <c r="S8" s="97">
        <v>2</v>
      </c>
      <c r="T8" s="97">
        <v>4</v>
      </c>
      <c r="U8" s="97">
        <v>9</v>
      </c>
      <c r="V8" s="59"/>
      <c r="W8" s="60">
        <f t="shared" si="0"/>
        <v>0</v>
      </c>
    </row>
    <row r="9" spans="1:23" ht="89.25">
      <c r="A9" s="39">
        <v>7</v>
      </c>
      <c r="B9" s="19" t="s">
        <v>102</v>
      </c>
      <c r="C9" s="20" t="s">
        <v>61</v>
      </c>
      <c r="D9" s="47" t="s">
        <v>41</v>
      </c>
      <c r="E9" s="57" t="s">
        <v>143</v>
      </c>
      <c r="F9" s="57">
        <v>85</v>
      </c>
      <c r="G9" s="57" t="s">
        <v>108</v>
      </c>
      <c r="H9" s="53" t="s">
        <v>110</v>
      </c>
      <c r="I9" s="53" t="s">
        <v>68</v>
      </c>
      <c r="J9" s="73"/>
      <c r="K9" s="73"/>
      <c r="L9" s="92"/>
      <c r="M9" s="92">
        <v>7</v>
      </c>
      <c r="N9" s="92">
        <v>51</v>
      </c>
      <c r="O9" s="92">
        <v>84</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00">
        <v>25</v>
      </c>
      <c r="G10" s="57" t="s">
        <v>78</v>
      </c>
      <c r="H10" s="53" t="s">
        <v>124</v>
      </c>
      <c r="I10" s="53" t="s">
        <v>117</v>
      </c>
      <c r="J10" s="73"/>
      <c r="K10" s="73"/>
      <c r="L10" s="92"/>
      <c r="M10" s="92">
        <v>7</v>
      </c>
      <c r="N10" s="92">
        <v>24</v>
      </c>
      <c r="O10" s="92">
        <v>39</v>
      </c>
      <c r="P10" s="81"/>
      <c r="Q10" s="78"/>
      <c r="R10" s="59"/>
      <c r="S10" s="62">
        <f>S32*$F$10</f>
        <v>1.25</v>
      </c>
      <c r="T10" s="62">
        <f>T32*$F$10</f>
        <v>5</v>
      </c>
      <c r="U10" s="62">
        <f>U32*$F$10</f>
        <v>15</v>
      </c>
      <c r="V10" s="33">
        <f>V32*$F$10</f>
        <v>25</v>
      </c>
      <c r="W10" s="25">
        <f t="shared" si="0"/>
        <v>0</v>
      </c>
    </row>
    <row r="11" spans="1:23" ht="38.25">
      <c r="A11" s="39">
        <v>9</v>
      </c>
      <c r="B11" s="19" t="s">
        <v>132</v>
      </c>
      <c r="C11" s="20" t="s">
        <v>61</v>
      </c>
      <c r="D11" s="47" t="s">
        <v>57</v>
      </c>
      <c r="E11" s="57" t="s">
        <v>128</v>
      </c>
      <c r="F11" s="57">
        <v>5</v>
      </c>
      <c r="G11" s="57" t="s">
        <v>79</v>
      </c>
      <c r="H11" s="53" t="s">
        <v>123</v>
      </c>
      <c r="I11" s="53" t="s">
        <v>149</v>
      </c>
      <c r="J11" s="94"/>
      <c r="K11" s="94"/>
      <c r="L11" s="94">
        <v>3</v>
      </c>
      <c r="M11" s="92">
        <v>5</v>
      </c>
      <c r="N11" s="92">
        <v>10</v>
      </c>
      <c r="O11" s="92">
        <v>15</v>
      </c>
      <c r="P11" s="81"/>
      <c r="Q11" s="98"/>
      <c r="R11" s="97"/>
      <c r="S11" s="97">
        <v>5</v>
      </c>
      <c r="T11" s="59"/>
      <c r="U11" s="59"/>
      <c r="V11" s="32"/>
      <c r="W11" s="25">
        <f t="shared" si="0"/>
        <v>0</v>
      </c>
    </row>
    <row r="12" spans="1:23" ht="51">
      <c r="A12" s="39">
        <v>10</v>
      </c>
      <c r="B12" s="19" t="s">
        <v>126</v>
      </c>
      <c r="C12" s="20" t="s">
        <v>61</v>
      </c>
      <c r="D12" s="47" t="s">
        <v>58</v>
      </c>
      <c r="E12" s="57" t="s">
        <v>145</v>
      </c>
      <c r="F12" s="57">
        <v>12</v>
      </c>
      <c r="G12" s="57" t="s">
        <v>80</v>
      </c>
      <c r="H12" s="53" t="s">
        <v>123</v>
      </c>
      <c r="I12" s="53" t="s">
        <v>150</v>
      </c>
      <c r="J12" s="73"/>
      <c r="K12" s="94">
        <v>3</v>
      </c>
      <c r="L12" s="94">
        <v>5</v>
      </c>
      <c r="M12" s="92">
        <v>7</v>
      </c>
      <c r="N12" s="92">
        <v>11</v>
      </c>
      <c r="O12" s="92">
        <v>12</v>
      </c>
      <c r="P12" s="81"/>
      <c r="Q12" s="78"/>
      <c r="R12" s="97"/>
      <c r="S12" s="59"/>
      <c r="T12" s="59"/>
      <c r="U12" s="59"/>
      <c r="V12" s="32"/>
      <c r="W12" s="25">
        <f t="shared" si="0"/>
        <v>-12</v>
      </c>
    </row>
    <row r="13" spans="1:23" ht="102">
      <c r="A13" s="39">
        <v>11</v>
      </c>
      <c r="B13" s="19" t="s">
        <v>133</v>
      </c>
      <c r="C13" s="20" t="s">
        <v>129</v>
      </c>
      <c r="D13" s="34" t="s">
        <v>45</v>
      </c>
      <c r="E13" s="57" t="s">
        <v>67</v>
      </c>
      <c r="F13" s="100"/>
      <c r="G13" s="57" t="s">
        <v>107</v>
      </c>
      <c r="H13" s="53" t="s">
        <v>111</v>
      </c>
      <c r="I13" s="53" t="s">
        <v>118</v>
      </c>
      <c r="J13" s="73"/>
      <c r="K13" s="73"/>
      <c r="L13" s="59"/>
      <c r="M13" s="92"/>
      <c r="N13" s="92"/>
      <c r="O13" s="92">
        <v>8</v>
      </c>
      <c r="P13" s="82"/>
      <c r="Q13" s="78"/>
      <c r="R13" s="59"/>
      <c r="S13" s="59"/>
      <c r="T13" s="59"/>
      <c r="U13" s="59"/>
      <c r="V13" s="32"/>
      <c r="W13" s="25">
        <f t="shared" si="0"/>
        <v>0</v>
      </c>
    </row>
    <row r="14" spans="1:23" ht="89.25">
      <c r="A14" s="39">
        <v>12</v>
      </c>
      <c r="B14" s="19" t="s">
        <v>133</v>
      </c>
      <c r="C14" s="20" t="s">
        <v>129</v>
      </c>
      <c r="D14" s="34" t="s">
        <v>46</v>
      </c>
      <c r="E14" s="57" t="s">
        <v>66</v>
      </c>
      <c r="F14" s="100"/>
      <c r="G14" s="57" t="s">
        <v>107</v>
      </c>
      <c r="H14" s="53" t="s">
        <v>111</v>
      </c>
      <c r="I14" s="53" t="s">
        <v>120</v>
      </c>
      <c r="J14" s="73"/>
      <c r="K14" s="73"/>
      <c r="L14" s="59"/>
      <c r="M14" s="92"/>
      <c r="N14" s="92"/>
      <c r="O14" s="92">
        <v>6</v>
      </c>
      <c r="P14" s="82"/>
      <c r="Q14" s="78"/>
      <c r="R14" s="59"/>
      <c r="S14" s="59"/>
      <c r="T14" s="59"/>
      <c r="U14" s="59"/>
      <c r="V14" s="32"/>
      <c r="W14" s="25">
        <f t="shared" si="0"/>
        <v>0</v>
      </c>
    </row>
    <row r="15" spans="1:23" ht="89.25">
      <c r="A15" s="39">
        <v>13</v>
      </c>
      <c r="B15" s="19" t="s">
        <v>133</v>
      </c>
      <c r="C15" s="20" t="s">
        <v>129</v>
      </c>
      <c r="D15" s="34" t="s">
        <v>47</v>
      </c>
      <c r="E15" s="57" t="s">
        <v>65</v>
      </c>
      <c r="F15" s="100"/>
      <c r="G15" s="57" t="s">
        <v>107</v>
      </c>
      <c r="H15" s="53" t="s">
        <v>111</v>
      </c>
      <c r="I15" s="53" t="s">
        <v>122</v>
      </c>
      <c r="J15" s="73"/>
      <c r="K15" s="73"/>
      <c r="L15" s="59"/>
      <c r="M15" s="92"/>
      <c r="N15" s="92"/>
      <c r="O15" s="92">
        <v>12</v>
      </c>
      <c r="P15" s="82"/>
      <c r="Q15" s="78"/>
      <c r="R15" s="59"/>
      <c r="S15" s="59"/>
      <c r="T15" s="59"/>
      <c r="U15" s="59"/>
      <c r="V15" s="32"/>
      <c r="W15" s="25">
        <f t="shared" si="0"/>
        <v>0</v>
      </c>
    </row>
    <row r="16" spans="1:23" ht="76.5">
      <c r="A16" s="39">
        <v>14</v>
      </c>
      <c r="B16" s="19" t="s">
        <v>133</v>
      </c>
      <c r="C16" s="20" t="s">
        <v>129</v>
      </c>
      <c r="D16" s="34" t="s">
        <v>48</v>
      </c>
      <c r="E16" s="57" t="s">
        <v>64</v>
      </c>
      <c r="F16" s="100"/>
      <c r="G16" s="57" t="s">
        <v>107</v>
      </c>
      <c r="H16" s="53" t="s">
        <v>111</v>
      </c>
      <c r="I16" s="53" t="s">
        <v>121</v>
      </c>
      <c r="J16" s="73"/>
      <c r="K16" s="73"/>
      <c r="L16" s="59"/>
      <c r="M16" s="92"/>
      <c r="N16" s="92"/>
      <c r="O16" s="92">
        <v>8</v>
      </c>
      <c r="P16" s="81"/>
      <c r="Q16" s="78"/>
      <c r="R16" s="59"/>
      <c r="S16" s="59"/>
      <c r="T16" s="59"/>
      <c r="U16" s="59"/>
      <c r="V16" s="32"/>
      <c r="W16" s="25">
        <f t="shared" si="0"/>
        <v>0</v>
      </c>
    </row>
    <row r="17" spans="1:23" ht="102">
      <c r="A17" s="39">
        <v>15</v>
      </c>
      <c r="B17" s="19" t="s">
        <v>133</v>
      </c>
      <c r="C17" s="20" t="s">
        <v>129</v>
      </c>
      <c r="D17" s="34" t="s">
        <v>49</v>
      </c>
      <c r="E17" s="57" t="s">
        <v>63</v>
      </c>
      <c r="F17" s="100">
        <v>500</v>
      </c>
      <c r="G17" s="57" t="s">
        <v>107</v>
      </c>
      <c r="H17" s="53" t="s">
        <v>111</v>
      </c>
      <c r="I17" s="53" t="s">
        <v>119</v>
      </c>
      <c r="J17" s="73"/>
      <c r="K17" s="73"/>
      <c r="L17" s="92">
        <v>0</v>
      </c>
      <c r="M17" s="92">
        <v>14</v>
      </c>
      <c r="N17" s="92">
        <v>17</v>
      </c>
      <c r="O17" s="92">
        <v>20</v>
      </c>
      <c r="P17" s="81"/>
      <c r="Q17" s="78"/>
      <c r="R17" s="59"/>
      <c r="S17" s="64">
        <f>S32*$F$17</f>
        <v>25</v>
      </c>
      <c r="T17" s="64">
        <f>T32*$F$17</f>
        <v>100</v>
      </c>
      <c r="U17" s="64">
        <f>U32*$F$17</f>
        <v>300</v>
      </c>
      <c r="V17" s="24">
        <f>V32*$F$17</f>
        <v>500</v>
      </c>
      <c r="W17" s="25">
        <f t="shared" si="0"/>
        <v>0</v>
      </c>
    </row>
    <row r="18" spans="1:23" ht="38.25">
      <c r="A18" s="39">
        <v>16</v>
      </c>
      <c r="B18" s="19" t="s">
        <v>127</v>
      </c>
      <c r="C18" s="20" t="s">
        <v>61</v>
      </c>
      <c r="D18" s="47" t="s">
        <v>37</v>
      </c>
      <c r="E18" s="65" t="s">
        <v>38</v>
      </c>
      <c r="F18" s="91">
        <v>3</v>
      </c>
      <c r="G18" s="57" t="s">
        <v>82</v>
      </c>
      <c r="H18" s="53" t="s">
        <v>123</v>
      </c>
      <c r="I18" s="53" t="s">
        <v>115</v>
      </c>
      <c r="J18" s="73"/>
      <c r="K18" s="73"/>
      <c r="L18" s="95">
        <v>5</v>
      </c>
      <c r="M18" s="95">
        <v>5</v>
      </c>
      <c r="N18" s="95">
        <v>5</v>
      </c>
      <c r="O18" s="95">
        <v>5</v>
      </c>
      <c r="P18" s="81"/>
      <c r="Q18" s="78"/>
      <c r="R18" s="59"/>
      <c r="S18" s="99">
        <v>3</v>
      </c>
      <c r="T18" s="59"/>
      <c r="U18" s="59"/>
      <c r="V18" s="32"/>
      <c r="W18" s="25">
        <f t="shared" si="0"/>
        <v>0</v>
      </c>
    </row>
    <row r="19" spans="1:23" ht="51">
      <c r="A19" s="39">
        <v>17</v>
      </c>
      <c r="B19" s="19" t="s">
        <v>146</v>
      </c>
      <c r="C19" s="20" t="s">
        <v>62</v>
      </c>
      <c r="D19" s="63" t="s">
        <v>32</v>
      </c>
      <c r="E19" s="57" t="s">
        <v>70</v>
      </c>
      <c r="F19" s="100">
        <v>1250</v>
      </c>
      <c r="G19" s="57" t="s">
        <v>83</v>
      </c>
      <c r="H19" s="53" t="s">
        <v>111</v>
      </c>
      <c r="I19" s="53" t="s">
        <v>119</v>
      </c>
      <c r="J19" s="73"/>
      <c r="K19" s="73"/>
      <c r="L19" s="92"/>
      <c r="M19" s="92"/>
      <c r="N19" s="92"/>
      <c r="O19" s="92"/>
      <c r="P19" s="81"/>
      <c r="Q19" s="78"/>
      <c r="R19" s="59"/>
      <c r="S19" s="64">
        <f>S32*$F$19</f>
        <v>62.5</v>
      </c>
      <c r="T19" s="64">
        <f>T32*$F$19</f>
        <v>250</v>
      </c>
      <c r="U19" s="64">
        <f>U32*$F$19</f>
        <v>750</v>
      </c>
      <c r="V19" s="24">
        <f>V32*$F$19</f>
        <v>1250</v>
      </c>
      <c r="W19" s="25">
        <f t="shared" si="0"/>
        <v>0</v>
      </c>
    </row>
    <row r="20" spans="1:23" ht="25.5">
      <c r="A20" s="39">
        <v>18</v>
      </c>
      <c r="B20" s="19" t="s">
        <v>146</v>
      </c>
      <c r="C20" s="20" t="s">
        <v>62</v>
      </c>
      <c r="D20" s="63" t="s">
        <v>33</v>
      </c>
      <c r="E20" s="57" t="s">
        <v>91</v>
      </c>
      <c r="F20" s="100">
        <v>250</v>
      </c>
      <c r="G20" s="57" t="s">
        <v>83</v>
      </c>
      <c r="H20" s="53" t="s">
        <v>111</v>
      </c>
      <c r="I20" s="53" t="s">
        <v>119</v>
      </c>
      <c r="J20" s="73"/>
      <c r="K20" s="73"/>
      <c r="L20" s="92"/>
      <c r="M20" s="92"/>
      <c r="N20" s="92"/>
      <c r="O20" s="93"/>
      <c r="P20" s="81"/>
      <c r="Q20" s="78"/>
      <c r="R20" s="59"/>
      <c r="S20" s="64">
        <f>S32*$F$20</f>
        <v>12.5</v>
      </c>
      <c r="T20" s="64">
        <f>T32*$F$20</f>
        <v>50</v>
      </c>
      <c r="U20" s="64">
        <f>U32*$F$20</f>
        <v>150</v>
      </c>
      <c r="V20" s="24">
        <f>V32*$F$20</f>
        <v>250</v>
      </c>
      <c r="W20" s="25">
        <f t="shared" si="0"/>
        <v>0</v>
      </c>
    </row>
    <row r="21" spans="1:23" ht="38.25">
      <c r="A21" s="39">
        <v>19</v>
      </c>
      <c r="B21" s="19" t="s">
        <v>146</v>
      </c>
      <c r="C21" s="20" t="s">
        <v>61</v>
      </c>
      <c r="D21" s="63" t="s">
        <v>54</v>
      </c>
      <c r="E21" s="57" t="s">
        <v>142</v>
      </c>
      <c r="F21" s="91">
        <v>50</v>
      </c>
      <c r="G21" s="57" t="s">
        <v>81</v>
      </c>
      <c r="H21" s="53" t="s">
        <v>111</v>
      </c>
      <c r="I21" s="53" t="s">
        <v>119</v>
      </c>
      <c r="J21" s="73"/>
      <c r="K21" s="73"/>
      <c r="L21" s="92">
        <v>0</v>
      </c>
      <c r="M21" s="92">
        <v>0</v>
      </c>
      <c r="N21" s="92">
        <v>0</v>
      </c>
      <c r="O21" s="93">
        <v>50</v>
      </c>
      <c r="P21" s="81"/>
      <c r="Q21" s="78"/>
      <c r="R21" s="59"/>
      <c r="S21" s="64">
        <f>$S$32*F21</f>
        <v>2.5</v>
      </c>
      <c r="T21" s="64">
        <f>T32*$F$21</f>
        <v>10</v>
      </c>
      <c r="U21" s="64">
        <f>U32*$F$21</f>
        <v>30</v>
      </c>
      <c r="V21" s="24">
        <f>V32*$F$21</f>
        <v>50</v>
      </c>
      <c r="W21" s="25">
        <f t="shared" si="0"/>
        <v>0</v>
      </c>
    </row>
    <row r="22" spans="1:23" ht="89.25">
      <c r="A22" s="39">
        <v>20</v>
      </c>
      <c r="B22" s="5" t="s">
        <v>147</v>
      </c>
      <c r="C22" s="20" t="s">
        <v>62</v>
      </c>
      <c r="D22" s="63" t="s">
        <v>75</v>
      </c>
      <c r="E22" s="57" t="s">
        <v>75</v>
      </c>
      <c r="F22" s="100">
        <v>33750</v>
      </c>
      <c r="G22" s="57" t="s">
        <v>152</v>
      </c>
      <c r="H22" s="53"/>
      <c r="I22" s="53" t="s">
        <v>71</v>
      </c>
      <c r="J22" s="73"/>
      <c r="K22" s="73"/>
      <c r="L22" s="92"/>
      <c r="M22" s="92"/>
      <c r="N22" s="92"/>
      <c r="O22" s="93">
        <f>+KPI!P22/KPI!P$9*'KPI (Lithuania)'!O$9</f>
        <v>853407.0927835052</v>
      </c>
      <c r="P22" s="81"/>
      <c r="Q22" s="78"/>
      <c r="R22" s="59"/>
      <c r="S22" s="66">
        <f>S32*$F$22</f>
        <v>1687.5</v>
      </c>
      <c r="T22" s="66">
        <f>T32*$F$22</f>
        <v>6750</v>
      </c>
      <c r="U22" s="66">
        <f>U32*$F$22</f>
        <v>20250</v>
      </c>
      <c r="V22" s="11">
        <f>V32*$F$22</f>
        <v>33750</v>
      </c>
      <c r="W22" s="10">
        <f t="shared" si="0"/>
        <v>0</v>
      </c>
    </row>
    <row r="23" spans="1:23" ht="142.5">
      <c r="A23" s="39">
        <v>21</v>
      </c>
      <c r="B23" s="19" t="s">
        <v>148</v>
      </c>
      <c r="C23" s="20" t="s">
        <v>62</v>
      </c>
      <c r="D23" s="63" t="s">
        <v>76</v>
      </c>
      <c r="E23" s="57" t="s">
        <v>76</v>
      </c>
      <c r="F23" s="100">
        <v>19.35</v>
      </c>
      <c r="G23" s="57" t="s">
        <v>52</v>
      </c>
      <c r="H23" s="53"/>
      <c r="I23" s="53" t="s">
        <v>71</v>
      </c>
      <c r="J23" s="73"/>
      <c r="K23" s="73"/>
      <c r="L23" s="92"/>
      <c r="M23" s="92"/>
      <c r="N23" s="92"/>
      <c r="O23" s="93">
        <f>+KPI!P23/KPI!P$9*'KPI (Lithuania)'!O$9</f>
        <v>733.9175257731958</v>
      </c>
      <c r="P23" s="81"/>
      <c r="Q23" s="78"/>
      <c r="R23" s="59"/>
      <c r="S23" s="64">
        <f>S32*$F$23</f>
        <v>0.9675000000000001</v>
      </c>
      <c r="T23" s="64">
        <f>T32*$F$23</f>
        <v>3.8700000000000006</v>
      </c>
      <c r="U23" s="64">
        <f>U32*$F$23</f>
        <v>11.610000000000001</v>
      </c>
      <c r="V23" s="24">
        <f>V32*$F$23</f>
        <v>19.35</v>
      </c>
      <c r="W23" s="25">
        <f t="shared" si="0"/>
        <v>0</v>
      </c>
    </row>
    <row r="24" spans="1:23" ht="108">
      <c r="A24" s="39">
        <v>22</v>
      </c>
      <c r="B24" s="19" t="s">
        <v>148</v>
      </c>
      <c r="C24" s="20" t="s">
        <v>62</v>
      </c>
      <c r="D24" s="63" t="s">
        <v>35</v>
      </c>
      <c r="E24" s="57" t="s">
        <v>77</v>
      </c>
      <c r="F24" s="100">
        <v>64.5</v>
      </c>
      <c r="G24" s="57" t="s">
        <v>53</v>
      </c>
      <c r="H24" s="53"/>
      <c r="I24" s="53" t="s">
        <v>71</v>
      </c>
      <c r="J24" s="73"/>
      <c r="K24" s="73"/>
      <c r="L24" s="92"/>
      <c r="M24" s="92"/>
      <c r="N24" s="92"/>
      <c r="O24" s="93">
        <f>+KPI!P24/KPI!P$9*'KPI (Lithuania)'!O$9</f>
        <v>3180.309278350516</v>
      </c>
      <c r="P24" s="81"/>
      <c r="Q24" s="78"/>
      <c r="R24" s="59"/>
      <c r="S24" s="64">
        <f>S32*$F$24</f>
        <v>3.225</v>
      </c>
      <c r="T24" s="64">
        <f>T32*$F$24</f>
        <v>12.9</v>
      </c>
      <c r="U24" s="64">
        <f>U32*$F$24</f>
        <v>38.699999999999996</v>
      </c>
      <c r="V24" s="24">
        <f>V32*$F$24</f>
        <v>64.5</v>
      </c>
      <c r="W24" s="10">
        <f t="shared" si="0"/>
        <v>0</v>
      </c>
    </row>
    <row r="25" spans="1:23" ht="102">
      <c r="A25" s="39">
        <v>23</v>
      </c>
      <c r="B25" s="19" t="s">
        <v>148</v>
      </c>
      <c r="C25" s="20" t="s">
        <v>62</v>
      </c>
      <c r="D25" s="63" t="s">
        <v>36</v>
      </c>
      <c r="E25" s="57" t="s">
        <v>34</v>
      </c>
      <c r="F25" s="100">
        <v>337.5</v>
      </c>
      <c r="G25" s="57" t="s">
        <v>151</v>
      </c>
      <c r="H25" s="53"/>
      <c r="I25" s="53" t="s">
        <v>71</v>
      </c>
      <c r="J25" s="73"/>
      <c r="K25" s="73"/>
      <c r="L25" s="92"/>
      <c r="M25" s="92"/>
      <c r="N25" s="92"/>
      <c r="O25" s="93">
        <f>+KPI!P25/KPI!P$9*'KPI (Lithuania)'!O$9</f>
        <v>16641.525773195877</v>
      </c>
      <c r="P25" s="81"/>
      <c r="Q25" s="78"/>
      <c r="R25" s="59"/>
      <c r="S25" s="64">
        <f>S32*$F$25</f>
        <v>16.875</v>
      </c>
      <c r="T25" s="64">
        <f>T32*$F$25</f>
        <v>67.5</v>
      </c>
      <c r="U25" s="64">
        <f>U32*$F$25</f>
        <v>202.5</v>
      </c>
      <c r="V25" s="24">
        <f>V32*$F$25</f>
        <v>337.5</v>
      </c>
      <c r="W25" s="10">
        <f t="shared" si="0"/>
        <v>0</v>
      </c>
    </row>
    <row r="26" spans="1:23" ht="25.5">
      <c r="A26" s="39">
        <v>24</v>
      </c>
      <c r="B26" s="19" t="s">
        <v>148</v>
      </c>
      <c r="C26" s="20" t="s">
        <v>62</v>
      </c>
      <c r="D26" s="63" t="s">
        <v>74</v>
      </c>
      <c r="E26" s="148" t="s">
        <v>172</v>
      </c>
      <c r="F26" s="100">
        <v>5000</v>
      </c>
      <c r="G26" s="57" t="s">
        <v>92</v>
      </c>
      <c r="H26" s="53"/>
      <c r="I26" s="53" t="s">
        <v>71</v>
      </c>
      <c r="J26" s="73"/>
      <c r="K26" s="73"/>
      <c r="L26" s="92"/>
      <c r="M26" s="92"/>
      <c r="N26" s="92"/>
      <c r="O26" s="93">
        <v>23418</v>
      </c>
      <c r="P26" s="81"/>
      <c r="Q26" s="78"/>
      <c r="R26" s="59"/>
      <c r="S26" s="64">
        <f>$S$32*F26</f>
        <v>250</v>
      </c>
      <c r="T26" s="64">
        <f>T32*$F$26</f>
        <v>1000</v>
      </c>
      <c r="U26" s="64">
        <f>U32*$F$26</f>
        <v>3000</v>
      </c>
      <c r="V26" s="24">
        <f>V32*$F$26</f>
        <v>5000</v>
      </c>
      <c r="W26" s="10">
        <f t="shared" si="0"/>
        <v>0</v>
      </c>
    </row>
    <row r="27" spans="1:23" ht="25.5">
      <c r="A27" s="39">
        <v>25</v>
      </c>
      <c r="B27" s="19" t="s">
        <v>148</v>
      </c>
      <c r="C27" s="20" t="s">
        <v>62</v>
      </c>
      <c r="D27" s="63" t="s">
        <v>114</v>
      </c>
      <c r="E27" s="57" t="s">
        <v>44</v>
      </c>
      <c r="F27" s="100">
        <v>225</v>
      </c>
      <c r="G27" s="57" t="s">
        <v>92</v>
      </c>
      <c r="H27" s="53"/>
      <c r="I27" s="53" t="s">
        <v>71</v>
      </c>
      <c r="J27" s="73"/>
      <c r="K27" s="73"/>
      <c r="L27" s="92"/>
      <c r="M27" s="92"/>
      <c r="N27" s="92"/>
      <c r="O27" s="93"/>
      <c r="P27" s="81"/>
      <c r="Q27" s="78"/>
      <c r="R27" s="59"/>
      <c r="S27" s="64">
        <f>S32*$F$27</f>
        <v>11.25</v>
      </c>
      <c r="T27" s="64">
        <f>T32*$F$27</f>
        <v>45</v>
      </c>
      <c r="U27" s="64">
        <f>U32*$F$27</f>
        <v>135</v>
      </c>
      <c r="V27" s="24">
        <f>V32*$F$27</f>
        <v>225</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4"/>
      <c r="D33" s="67"/>
      <c r="E33" s="67"/>
      <c r="F33" s="67"/>
      <c r="G33" s="67"/>
      <c r="H33" s="69"/>
      <c r="I33" s="69"/>
      <c r="J33" s="69"/>
      <c r="K33" s="69"/>
      <c r="L33" s="69"/>
      <c r="M33" s="69"/>
      <c r="N33" s="69"/>
      <c r="O33" s="69"/>
      <c r="P33" s="83"/>
      <c r="Q33" s="69"/>
      <c r="R33" s="69"/>
      <c r="S33" s="70"/>
      <c r="T33" s="70"/>
      <c r="U33" s="70"/>
    </row>
    <row r="34" spans="1:7" ht="15">
      <c r="A34" s="67"/>
      <c r="B34" s="4"/>
      <c r="E34" s="67"/>
      <c r="F34" s="67"/>
      <c r="G34" s="67"/>
    </row>
    <row r="35" spans="1:19" ht="16.5">
      <c r="A35" s="67"/>
      <c r="B35" s="4"/>
      <c r="E35" s="67"/>
      <c r="F35" s="67"/>
      <c r="G35" s="67"/>
      <c r="R35" s="54"/>
      <c r="S35" s="56"/>
    </row>
    <row r="36" spans="1:19" ht="16.5">
      <c r="A36" s="67"/>
      <c r="B36" s="4"/>
      <c r="C36" s="8"/>
      <c r="D36" s="3"/>
      <c r="E36" s="67"/>
      <c r="F36" s="67"/>
      <c r="G36" s="67"/>
      <c r="R36" s="54"/>
      <c r="S36" s="56"/>
    </row>
    <row r="37" spans="1:19" ht="16.5">
      <c r="A37" s="67"/>
      <c r="B37" s="4"/>
      <c r="C37" s="8"/>
      <c r="E37" s="67"/>
      <c r="F37" s="67"/>
      <c r="G37" s="67"/>
      <c r="R37" s="54"/>
      <c r="S37" s="56"/>
    </row>
    <row r="38" spans="1:19" ht="16.5">
      <c r="A38" s="67"/>
      <c r="B38" s="4"/>
      <c r="C38" s="8"/>
      <c r="E38" s="67"/>
      <c r="F38" s="67"/>
      <c r="G38" s="67"/>
      <c r="R38" s="54"/>
      <c r="S38" s="56"/>
    </row>
    <row r="39" spans="1:19" ht="16.5">
      <c r="A39" s="67"/>
      <c r="B39" s="4"/>
      <c r="C39" s="8"/>
      <c r="E39" s="67"/>
      <c r="F39" s="67"/>
      <c r="G39" s="67"/>
      <c r="R39" s="54"/>
      <c r="S39" s="56"/>
    </row>
    <row r="40" spans="1:19" ht="16.5">
      <c r="A40" s="67"/>
      <c r="B40" s="4"/>
      <c r="C40" s="8"/>
      <c r="E40" s="67"/>
      <c r="F40" s="67"/>
      <c r="G40" s="67"/>
      <c r="R40" s="54"/>
      <c r="S40" s="56"/>
    </row>
    <row r="41" spans="1:19" ht="15">
      <c r="A41" s="67"/>
      <c r="B41" s="4"/>
      <c r="E41" s="67"/>
      <c r="F41" s="67"/>
      <c r="G41" s="67"/>
      <c r="S41" s="55"/>
    </row>
    <row r="42" spans="1:7" ht="15">
      <c r="A42" s="67"/>
      <c r="B42" s="4"/>
      <c r="E42" s="67"/>
      <c r="F42" s="67"/>
      <c r="G42" s="67"/>
    </row>
    <row r="43" spans="1:7" ht="15">
      <c r="A43" s="67"/>
      <c r="B43" s="4"/>
      <c r="E43" s="67"/>
      <c r="F43" s="67"/>
      <c r="G43" s="67"/>
    </row>
    <row r="44" spans="1:7" ht="15">
      <c r="A44" s="67"/>
      <c r="B44" s="4"/>
      <c r="E44" s="67"/>
      <c r="F44" s="67"/>
      <c r="G44" s="67"/>
    </row>
    <row r="45" spans="1:7" ht="15">
      <c r="A45" s="67"/>
      <c r="B45" s="4"/>
      <c r="E45" s="67"/>
      <c r="F45" s="67"/>
      <c r="G45" s="67"/>
    </row>
    <row r="46" spans="1:7" ht="15">
      <c r="A46" s="67"/>
      <c r="B46" s="4"/>
      <c r="E46" s="67"/>
      <c r="F46" s="67"/>
      <c r="G46" s="67"/>
    </row>
    <row r="47" spans="1:7" ht="15">
      <c r="A47" s="67"/>
      <c r="B47" s="4"/>
      <c r="E47" s="67"/>
      <c r="F47" s="67"/>
      <c r="G47" s="67"/>
    </row>
    <row r="48" spans="1:7" ht="15">
      <c r="A48" s="67"/>
      <c r="E48" s="67"/>
      <c r="F48" s="67"/>
      <c r="G48" s="67"/>
    </row>
    <row r="49" spans="1:7" ht="15">
      <c r="A49" s="67"/>
      <c r="E49" s="67"/>
      <c r="F49" s="67"/>
      <c r="G49" s="67"/>
    </row>
    <row r="50" spans="1:7" ht="15">
      <c r="A50" s="67"/>
      <c r="E50" s="67"/>
      <c r="F50" s="67"/>
      <c r="G50" s="67"/>
    </row>
    <row r="51" spans="1:7" ht="15">
      <c r="A51" s="67"/>
      <c r="E51" s="67"/>
      <c r="F51" s="67"/>
      <c r="G51" s="67"/>
    </row>
    <row r="52" spans="1:7" ht="15">
      <c r="A52" s="67"/>
      <c r="E52" s="67"/>
      <c r="F52" s="67"/>
      <c r="G52" s="67"/>
    </row>
    <row r="53" spans="1:7" ht="15">
      <c r="A53" s="67"/>
      <c r="E53" s="67"/>
      <c r="F53" s="67"/>
      <c r="G53" s="67"/>
    </row>
    <row r="54" spans="1:7" ht="15">
      <c r="A54" s="67"/>
      <c r="E54" s="67"/>
      <c r="F54" s="67"/>
      <c r="G54" s="67"/>
    </row>
    <row r="55" spans="1:7" ht="15">
      <c r="A55" s="67"/>
      <c r="E55" s="67"/>
      <c r="F55" s="67"/>
      <c r="G55" s="67"/>
    </row>
    <row r="56" spans="1:7" ht="15">
      <c r="A56" s="67"/>
      <c r="E56" s="67"/>
      <c r="F56" s="67"/>
      <c r="G56" s="67"/>
    </row>
    <row r="57" spans="1:7" ht="15">
      <c r="A57" s="67"/>
      <c r="E57" s="67"/>
      <c r="F57" s="67"/>
      <c r="G57" s="67"/>
    </row>
    <row r="58" spans="1:7" ht="15">
      <c r="A58" s="67"/>
      <c r="E58" s="67"/>
      <c r="F58" s="67"/>
      <c r="G58" s="67"/>
    </row>
    <row r="59" spans="1:7" ht="15">
      <c r="A59" s="67"/>
      <c r="E59" s="67"/>
      <c r="F59" s="67"/>
      <c r="G59" s="67"/>
    </row>
    <row r="60" spans="1:7" ht="15">
      <c r="A60" s="67"/>
      <c r="E60" s="67"/>
      <c r="F60" s="67"/>
      <c r="G60" s="67"/>
    </row>
    <row r="61" spans="1:7" ht="15">
      <c r="A61" s="67"/>
      <c r="E61" s="67"/>
      <c r="F61" s="67"/>
      <c r="G61" s="67"/>
    </row>
    <row r="62" spans="1:7" ht="15">
      <c r="A62" s="67"/>
      <c r="E62" s="67"/>
      <c r="F62" s="67"/>
      <c r="G62" s="67"/>
    </row>
    <row r="63" spans="1:7" ht="15">
      <c r="A63" s="67"/>
      <c r="E63" s="67"/>
      <c r="F63" s="67"/>
      <c r="G63" s="67"/>
    </row>
    <row r="64" spans="1:7" ht="15">
      <c r="A64" s="67"/>
      <c r="E64" s="67"/>
      <c r="F64" s="67"/>
      <c r="G64" s="67"/>
    </row>
    <row r="65" spans="1:7" ht="15">
      <c r="A65" s="67"/>
      <c r="E65" s="67"/>
      <c r="F65" s="67"/>
      <c r="G65" s="67"/>
    </row>
    <row r="66" spans="1:6" ht="15">
      <c r="A66" s="67"/>
      <c r="F66" s="67"/>
    </row>
    <row r="67" spans="1:6" ht="15">
      <c r="A67" s="67"/>
      <c r="F67" s="67"/>
    </row>
    <row r="68" spans="1:6" ht="15">
      <c r="A68" s="67"/>
      <c r="F68" s="67"/>
    </row>
    <row r="69" spans="1:6" ht="15">
      <c r="A69" s="67"/>
      <c r="F69" s="67"/>
    </row>
    <row r="70" spans="1:6" ht="15">
      <c r="A70" s="67"/>
      <c r="F70" s="67"/>
    </row>
    <row r="71" spans="1:6" ht="15">
      <c r="A71" s="67"/>
      <c r="F71" s="67"/>
    </row>
    <row r="72" spans="1:6" ht="15">
      <c r="A72" s="67"/>
      <c r="F72" s="67"/>
    </row>
    <row r="73" spans="1:6" ht="15">
      <c r="A73" s="67"/>
      <c r="F73" s="67"/>
    </row>
    <row r="74" spans="1:6" ht="15">
      <c r="A74" s="67"/>
      <c r="F74" s="67"/>
    </row>
    <row r="75" spans="1:6" ht="15">
      <c r="A75" s="67"/>
      <c r="F75" s="67"/>
    </row>
    <row r="76" spans="1:6" ht="15">
      <c r="A76" s="67"/>
      <c r="F76" s="67"/>
    </row>
    <row r="77" spans="1:6" ht="15">
      <c r="A77" s="67"/>
      <c r="F77" s="67"/>
    </row>
    <row r="78" spans="1:6" ht="15">
      <c r="A78" s="67"/>
      <c r="F78" s="67"/>
    </row>
    <row r="79" spans="1:6" ht="15">
      <c r="A79" s="67"/>
      <c r="F79" s="67"/>
    </row>
    <row r="80" spans="1:6" ht="15">
      <c r="A80" s="67"/>
      <c r="F80" s="67"/>
    </row>
    <row r="81" spans="1:6" ht="15">
      <c r="A81" s="67"/>
      <c r="F81" s="67"/>
    </row>
    <row r="82" spans="1:6" ht="15">
      <c r="A82" s="67"/>
      <c r="F82" s="67"/>
    </row>
    <row r="83" spans="1:6" ht="15">
      <c r="A83" s="67"/>
      <c r="F83" s="67"/>
    </row>
    <row r="84" spans="1:6" ht="15">
      <c r="A84" s="67"/>
      <c r="F84" s="67"/>
    </row>
    <row r="85" spans="1:6" ht="15">
      <c r="A85" s="67"/>
      <c r="F85" s="67"/>
    </row>
    <row r="86" spans="1:6" ht="15">
      <c r="A86" s="67"/>
      <c r="F86" s="67"/>
    </row>
    <row r="87" spans="1:6" ht="15">
      <c r="A87" s="67"/>
      <c r="F87" s="67"/>
    </row>
    <row r="88" spans="1:6" ht="15">
      <c r="A88" s="67"/>
      <c r="F88" s="67"/>
    </row>
    <row r="89" spans="1:6" ht="15">
      <c r="A89" s="67"/>
      <c r="F89" s="67"/>
    </row>
    <row r="90" spans="1:6" ht="15">
      <c r="A90" s="67"/>
      <c r="F90" s="67"/>
    </row>
    <row r="91" spans="1:6" ht="15">
      <c r="A91" s="67"/>
      <c r="F91" s="67"/>
    </row>
    <row r="92" spans="1:6" ht="15">
      <c r="A92" s="67"/>
      <c r="F92" s="67"/>
    </row>
    <row r="93" spans="1:6" ht="15">
      <c r="A93" s="67"/>
      <c r="F93" s="67"/>
    </row>
    <row r="94" spans="1:6" ht="15">
      <c r="A94" s="67"/>
      <c r="F94" s="67"/>
    </row>
    <row r="95" spans="1:6" ht="15">
      <c r="A95" s="67"/>
      <c r="F95" s="67"/>
    </row>
    <row r="96" spans="1:6" ht="15">
      <c r="A96" s="67"/>
      <c r="F96" s="67"/>
    </row>
    <row r="97" spans="1:6" ht="15">
      <c r="A97" s="67"/>
      <c r="F97" s="67"/>
    </row>
    <row r="98" spans="1:6" ht="15">
      <c r="A98" s="67"/>
      <c r="F98" s="67"/>
    </row>
    <row r="99" spans="1:6" ht="15">
      <c r="A99" s="67"/>
      <c r="F99" s="67"/>
    </row>
    <row r="100" spans="1:6" ht="15">
      <c r="A100" s="67"/>
      <c r="F100" s="67"/>
    </row>
    <row r="101" spans="1:6" ht="15">
      <c r="A101" s="67"/>
      <c r="F101" s="67"/>
    </row>
    <row r="102" spans="1:6" ht="15">
      <c r="A102" s="67"/>
      <c r="F102" s="67"/>
    </row>
    <row r="103" spans="1:6" ht="15">
      <c r="A103" s="67"/>
      <c r="F103" s="67"/>
    </row>
    <row r="104" spans="1:6" ht="15">
      <c r="A104" s="67"/>
      <c r="F104" s="67"/>
    </row>
    <row r="105" spans="1:6" ht="15">
      <c r="A105" s="67"/>
      <c r="F105" s="67"/>
    </row>
    <row r="106" spans="1:6" ht="15">
      <c r="A106" s="67"/>
      <c r="F106" s="67"/>
    </row>
    <row r="107" spans="1:6" ht="15">
      <c r="A107" s="67"/>
      <c r="F107" s="67"/>
    </row>
    <row r="108" spans="1:6" ht="15">
      <c r="A108" s="67"/>
      <c r="F108" s="67"/>
    </row>
    <row r="109" spans="1:6" ht="15">
      <c r="A109" s="67"/>
      <c r="F109" s="67"/>
    </row>
    <row r="110" spans="1:6" ht="15">
      <c r="A110" s="67"/>
      <c r="F110" s="67"/>
    </row>
    <row r="111" spans="1:6" ht="15">
      <c r="A111" s="67"/>
      <c r="F111" s="67"/>
    </row>
    <row r="112" spans="1:6" ht="15">
      <c r="A112" s="67"/>
      <c r="F112" s="67"/>
    </row>
    <row r="113" spans="1:6" ht="15">
      <c r="A113" s="67"/>
      <c r="F113" s="67"/>
    </row>
    <row r="114" spans="1:6" ht="15">
      <c r="A114" s="67"/>
      <c r="F114" s="67"/>
    </row>
    <row r="115" spans="1:6" ht="15">
      <c r="A115" s="67"/>
      <c r="F115" s="67"/>
    </row>
    <row r="116" spans="1:6" ht="15">
      <c r="A116" s="67"/>
      <c r="F116" s="67"/>
    </row>
    <row r="117" spans="1:6" ht="15">
      <c r="A117" s="67"/>
      <c r="F117" s="67"/>
    </row>
    <row r="118" spans="1:6" ht="15">
      <c r="A118" s="67"/>
      <c r="F118" s="67"/>
    </row>
    <row r="119" spans="1:6" ht="15">
      <c r="A119" s="67"/>
      <c r="F119" s="67"/>
    </row>
    <row r="120" spans="1:6" ht="15">
      <c r="A120" s="67"/>
      <c r="F120" s="67"/>
    </row>
    <row r="121" spans="1:6" ht="15">
      <c r="A121" s="67"/>
      <c r="F121" s="67"/>
    </row>
    <row r="122" spans="1:6" ht="15">
      <c r="A122" s="67"/>
      <c r="F122" s="67"/>
    </row>
    <row r="123" spans="1:6" ht="15">
      <c r="A123" s="67"/>
      <c r="F123" s="67"/>
    </row>
    <row r="124" spans="1:6" ht="15">
      <c r="A124" s="67"/>
      <c r="F124" s="67"/>
    </row>
    <row r="125" spans="1:6" ht="15">
      <c r="A125" s="67"/>
      <c r="F125" s="67"/>
    </row>
    <row r="126" spans="1:6" ht="15">
      <c r="A126" s="67"/>
      <c r="F126" s="67"/>
    </row>
    <row r="127" spans="1:6" ht="15">
      <c r="A127" s="67"/>
      <c r="F127" s="67"/>
    </row>
    <row r="128" spans="1:6" ht="15">
      <c r="A128" s="67"/>
      <c r="F128" s="67"/>
    </row>
    <row r="129" spans="1:6" ht="15">
      <c r="A129" s="67"/>
      <c r="F129" s="67"/>
    </row>
    <row r="130" spans="1:6" ht="15">
      <c r="A130" s="67"/>
      <c r="F130" s="67"/>
    </row>
    <row r="131" spans="1:6" ht="15">
      <c r="A131" s="67"/>
      <c r="F131" s="67"/>
    </row>
    <row r="132" spans="1:6" ht="15">
      <c r="A132" s="67"/>
      <c r="F132" s="67"/>
    </row>
    <row r="133" spans="1:6" ht="15">
      <c r="A133" s="67"/>
      <c r="F133" s="67"/>
    </row>
    <row r="134" spans="1:6" ht="15">
      <c r="A134" s="67"/>
      <c r="F134" s="67"/>
    </row>
    <row r="135" spans="1:6" ht="15">
      <c r="A135" s="67"/>
      <c r="F135" s="67"/>
    </row>
    <row r="136" spans="1:6" ht="15">
      <c r="A136" s="67"/>
      <c r="F136" s="67"/>
    </row>
    <row r="137" spans="1:6" ht="15">
      <c r="A137" s="67"/>
      <c r="F137" s="67"/>
    </row>
    <row r="138" spans="1:6" ht="15">
      <c r="A138" s="67"/>
      <c r="F138" s="67"/>
    </row>
    <row r="139" spans="1:6" ht="15">
      <c r="A139" s="67"/>
      <c r="F139" s="67"/>
    </row>
    <row r="140" spans="1:6" ht="15">
      <c r="A140" s="67"/>
      <c r="F140" s="67"/>
    </row>
    <row r="141" spans="1:6" ht="15">
      <c r="A141" s="67"/>
      <c r="F141" s="67"/>
    </row>
    <row r="142" spans="1:6" ht="15">
      <c r="A142" s="67"/>
      <c r="F142" s="67"/>
    </row>
    <row r="143" spans="1:6" ht="15">
      <c r="A143" s="67"/>
      <c r="F143" s="67"/>
    </row>
    <row r="144" spans="1:6" ht="15">
      <c r="A144" s="67"/>
      <c r="F144" s="67"/>
    </row>
    <row r="145" spans="1:6" ht="15">
      <c r="A145" s="67"/>
      <c r="F145" s="67"/>
    </row>
    <row r="146" spans="1:6" ht="15">
      <c r="A146" s="67"/>
      <c r="F146" s="67"/>
    </row>
    <row r="147" spans="1:6" ht="15">
      <c r="A147" s="67"/>
      <c r="F147" s="67"/>
    </row>
    <row r="148" spans="1:6" ht="15">
      <c r="A148" s="67"/>
      <c r="F148" s="67"/>
    </row>
    <row r="149" spans="1:6" ht="15">
      <c r="A149" s="67"/>
      <c r="F149" s="67"/>
    </row>
    <row r="150" spans="1:6" ht="15">
      <c r="A150" s="67"/>
      <c r="F150" s="67"/>
    </row>
    <row r="151" spans="1:6" ht="15">
      <c r="A151" s="67"/>
      <c r="F151" s="67"/>
    </row>
    <row r="152" spans="1:6" ht="15">
      <c r="A152" s="67"/>
      <c r="F152" s="67"/>
    </row>
    <row r="153" spans="1:6" ht="15">
      <c r="A153" s="67"/>
      <c r="F153" s="67"/>
    </row>
    <row r="154" spans="1:6" ht="15">
      <c r="A154" s="67"/>
      <c r="F154" s="67"/>
    </row>
    <row r="155" spans="1:6" ht="15">
      <c r="A155" s="67"/>
      <c r="F155" s="67"/>
    </row>
    <row r="156" spans="1:6" ht="15">
      <c r="A156" s="67"/>
      <c r="F156" s="67"/>
    </row>
    <row r="157" spans="1:6" ht="15">
      <c r="A157" s="67"/>
      <c r="F157" s="67"/>
    </row>
    <row r="158" spans="1:6" ht="15">
      <c r="A158" s="67"/>
      <c r="F158" s="67"/>
    </row>
    <row r="159" spans="1:6" ht="15">
      <c r="A159" s="67"/>
      <c r="F159" s="67"/>
    </row>
    <row r="160" spans="1:6" ht="15">
      <c r="A160" s="67"/>
      <c r="F160" s="67"/>
    </row>
    <row r="161" spans="1:6" ht="15">
      <c r="A161" s="67"/>
      <c r="F161" s="67"/>
    </row>
    <row r="162" spans="1:6" ht="15">
      <c r="A162" s="67"/>
      <c r="F162" s="67"/>
    </row>
    <row r="163" spans="1:6" ht="15">
      <c r="A163" s="67"/>
      <c r="F163" s="67"/>
    </row>
    <row r="164" spans="1:6" ht="15">
      <c r="A164" s="67"/>
      <c r="F164" s="67"/>
    </row>
    <row r="165" spans="1:6" ht="15">
      <c r="A165" s="67"/>
      <c r="F165" s="67"/>
    </row>
    <row r="166" spans="1:6" ht="15">
      <c r="A166" s="67"/>
      <c r="F166" s="67"/>
    </row>
    <row r="167" spans="1:6" ht="15">
      <c r="A167" s="67"/>
      <c r="F167" s="67"/>
    </row>
    <row r="168" spans="1:6" ht="15">
      <c r="A168" s="67"/>
      <c r="F168" s="67"/>
    </row>
    <row r="169" spans="1:6" ht="15">
      <c r="A169" s="67"/>
      <c r="F169" s="67"/>
    </row>
    <row r="170" spans="1:6" ht="15">
      <c r="A170" s="67"/>
      <c r="F170" s="67"/>
    </row>
    <row r="171" spans="1:6" ht="15">
      <c r="A171" s="67"/>
      <c r="F171" s="67"/>
    </row>
    <row r="172" spans="1:6" ht="15">
      <c r="A172" s="67"/>
      <c r="F172" s="67"/>
    </row>
    <row r="173" spans="1:6" ht="15">
      <c r="A173" s="67"/>
      <c r="F173" s="67"/>
    </row>
    <row r="174" spans="1:6" ht="15">
      <c r="A174" s="67"/>
      <c r="F174" s="67"/>
    </row>
    <row r="175" spans="1:6" ht="15">
      <c r="A175" s="67"/>
      <c r="F175" s="67"/>
    </row>
    <row r="176" spans="1:6" ht="15">
      <c r="A176" s="67"/>
      <c r="F176" s="67"/>
    </row>
    <row r="177" spans="1:6" ht="15">
      <c r="A177" s="67"/>
      <c r="F177" s="67"/>
    </row>
    <row r="178" spans="1:6" ht="15">
      <c r="A178" s="67"/>
      <c r="F178" s="67"/>
    </row>
    <row r="179" spans="1:6" ht="15">
      <c r="A179" s="67"/>
      <c r="F179" s="67"/>
    </row>
    <row r="180" spans="1:6" ht="15">
      <c r="A180" s="67"/>
      <c r="F180" s="67"/>
    </row>
    <row r="181" spans="1:6" ht="15">
      <c r="A181" s="67"/>
      <c r="F181" s="67"/>
    </row>
    <row r="182" spans="1:6" ht="15">
      <c r="A182" s="67"/>
      <c r="F182" s="67"/>
    </row>
    <row r="183" spans="1:6" ht="15">
      <c r="A183" s="67"/>
      <c r="F183" s="67"/>
    </row>
    <row r="184" spans="1:6" ht="15">
      <c r="A184" s="67"/>
      <c r="F184" s="67"/>
    </row>
    <row r="185" spans="1:6" ht="15">
      <c r="A185" s="67"/>
      <c r="F185" s="67"/>
    </row>
    <row r="186" ht="15">
      <c r="A186" s="67"/>
    </row>
    <row r="187" ht="15">
      <c r="A187" s="67"/>
    </row>
    <row r="188" ht="15">
      <c r="A188" s="67"/>
    </row>
    <row r="189" ht="15">
      <c r="A189" s="67"/>
    </row>
    <row r="190" ht="15">
      <c r="A190" s="67"/>
    </row>
    <row r="191" ht="15">
      <c r="A191" s="67"/>
    </row>
    <row r="192" ht="15">
      <c r="A192" s="67"/>
    </row>
    <row r="193" ht="15">
      <c r="A193" s="67"/>
    </row>
    <row r="194" ht="15">
      <c r="A194" s="67"/>
    </row>
    <row r="195" ht="15">
      <c r="A195" s="67"/>
    </row>
    <row r="196" ht="15">
      <c r="A196" s="67"/>
    </row>
    <row r="197" ht="15">
      <c r="A197" s="67"/>
    </row>
    <row r="198" ht="15">
      <c r="A198" s="67"/>
    </row>
    <row r="199" ht="15">
      <c r="A199" s="67"/>
    </row>
    <row r="200" ht="15">
      <c r="A200" s="67"/>
    </row>
    <row r="201" ht="15">
      <c r="A201" s="67"/>
    </row>
    <row r="202" ht="15">
      <c r="A202" s="67"/>
    </row>
    <row r="203" ht="15">
      <c r="A203" s="67"/>
    </row>
    <row r="204" ht="15">
      <c r="A204" s="67"/>
    </row>
    <row r="205" ht="15">
      <c r="A205" s="67"/>
    </row>
    <row r="206" ht="15">
      <c r="A206" s="67"/>
    </row>
    <row r="207" ht="15">
      <c r="A207" s="67"/>
    </row>
    <row r="208" ht="15">
      <c r="A208" s="67"/>
    </row>
    <row r="209" ht="15">
      <c r="A209" s="67"/>
    </row>
    <row r="210" ht="15">
      <c r="A210" s="67"/>
    </row>
    <row r="211" ht="15">
      <c r="A211" s="67"/>
    </row>
    <row r="212" ht="15">
      <c r="A212" s="67"/>
    </row>
    <row r="213" ht="15">
      <c r="A213" s="67"/>
    </row>
    <row r="214" ht="15">
      <c r="A214" s="67"/>
    </row>
    <row r="215" ht="15">
      <c r="A215" s="67"/>
    </row>
    <row r="216" ht="15">
      <c r="A216" s="67"/>
    </row>
    <row r="217" ht="15">
      <c r="A217" s="67"/>
    </row>
    <row r="218" ht="15">
      <c r="A218" s="67"/>
    </row>
    <row r="219" ht="15">
      <c r="A219" s="67"/>
    </row>
    <row r="220" ht="15">
      <c r="A220" s="67"/>
    </row>
    <row r="221" ht="15">
      <c r="A221" s="67"/>
    </row>
    <row r="222" ht="15">
      <c r="A222" s="67"/>
    </row>
    <row r="223" ht="15">
      <c r="A223" s="67"/>
    </row>
    <row r="224" ht="15">
      <c r="A224" s="67"/>
    </row>
    <row r="225" ht="15">
      <c r="A225" s="67"/>
    </row>
    <row r="226" ht="15">
      <c r="A226" s="67"/>
    </row>
    <row r="227" ht="15">
      <c r="A227" s="67"/>
    </row>
    <row r="228" ht="15">
      <c r="A228" s="67"/>
    </row>
    <row r="229" ht="15">
      <c r="A229" s="67"/>
    </row>
    <row r="230" ht="15">
      <c r="A230" s="67"/>
    </row>
    <row r="231" ht="15">
      <c r="A231" s="67"/>
    </row>
    <row r="232" ht="15">
      <c r="A232" s="67"/>
    </row>
    <row r="233" ht="15">
      <c r="A233" s="67"/>
    </row>
    <row r="234" ht="15">
      <c r="A234" s="67"/>
    </row>
    <row r="235" ht="15">
      <c r="A235" s="67"/>
    </row>
    <row r="236" ht="15">
      <c r="A236" s="67"/>
    </row>
    <row r="237" ht="15">
      <c r="A237" s="67"/>
    </row>
    <row r="238" ht="15">
      <c r="A238" s="67"/>
    </row>
    <row r="239" ht="15">
      <c r="A239" s="67"/>
    </row>
    <row r="240" ht="15">
      <c r="A240" s="67"/>
    </row>
    <row r="241" ht="15">
      <c r="A241" s="67"/>
    </row>
    <row r="242" ht="15">
      <c r="A242" s="67"/>
    </row>
    <row r="243" ht="15">
      <c r="A243" s="67"/>
    </row>
    <row r="244" ht="15">
      <c r="A244" s="67"/>
    </row>
    <row r="245" ht="15">
      <c r="A245" s="67"/>
    </row>
    <row r="246" ht="15">
      <c r="A246" s="67"/>
    </row>
    <row r="247" ht="15">
      <c r="A247" s="67"/>
    </row>
    <row r="248" ht="15">
      <c r="A248" s="67"/>
    </row>
    <row r="249" ht="15">
      <c r="A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249"/>
  <sheetViews>
    <sheetView zoomScale="90" zoomScaleNormal="90" zoomScalePageLayoutView="0" workbookViewId="0" topLeftCell="A1">
      <pane ySplit="2" topLeftCell="A19" activePane="bottomLeft" state="frozen"/>
      <selection pane="topLeft" activeCell="B11" sqref="B11:I11"/>
      <selection pane="bottomLeft" activeCell="B11" sqref="B11:I11"/>
    </sheetView>
  </sheetViews>
  <sheetFormatPr defaultColWidth="11.421875" defaultRowHeight="15"/>
  <cols>
    <col min="1" max="1" width="4.7109375" style="39" customWidth="1"/>
    <col min="2" max="2" width="16.8515625" style="2" customWidth="1"/>
    <col min="3" max="3" width="9.28125" style="2" hidden="1" customWidth="1"/>
    <col min="4" max="4" width="38.140625" style="2" customWidth="1"/>
    <col min="5" max="5" width="28.28125" style="2" customWidth="1"/>
    <col min="6" max="6" width="12.28125" style="2" customWidth="1"/>
    <col min="7" max="7" width="21.7109375" style="2" customWidth="1"/>
    <col min="8" max="8" width="9.421875" style="6" customWidth="1"/>
    <col min="9" max="9" width="6.00390625" style="6" customWidth="1"/>
    <col min="10" max="14" width="9.28125" style="6" customWidth="1"/>
    <col min="15" max="15" width="11.28125" style="6" customWidth="1"/>
    <col min="16" max="16" width="2.8515625" style="84" customWidth="1"/>
    <col min="17" max="17" width="12.421875" style="6" customWidth="1"/>
    <col min="18" max="18" width="10.8515625" style="6" customWidth="1"/>
    <col min="19" max="19" width="11.00390625" style="0" customWidth="1"/>
    <col min="20" max="22" width="11.140625" style="0" customWidth="1"/>
    <col min="23" max="23" width="8.28125" style="0" hidden="1" customWidth="1"/>
    <col min="24" max="24" width="23.7109375" style="0" customWidth="1"/>
  </cols>
  <sheetData>
    <row r="1" spans="1:22" s="45" customFormat="1" ht="15.75" thickBot="1">
      <c r="A1" s="40"/>
      <c r="B1" s="41"/>
      <c r="C1" s="41"/>
      <c r="D1" s="41"/>
      <c r="E1" s="41"/>
      <c r="F1" s="41"/>
      <c r="G1" s="41"/>
      <c r="H1" s="6"/>
      <c r="I1" s="6"/>
      <c r="J1" s="42"/>
      <c r="K1" s="43"/>
      <c r="L1" s="46" t="s">
        <v>7</v>
      </c>
      <c r="M1" s="43"/>
      <c r="N1" s="43"/>
      <c r="O1" s="43"/>
      <c r="P1" s="79"/>
      <c r="Q1" s="85"/>
      <c r="R1" s="85"/>
      <c r="S1" s="86" t="s">
        <v>8</v>
      </c>
      <c r="T1" s="85"/>
      <c r="U1" s="85"/>
      <c r="V1" s="87"/>
    </row>
    <row r="2" spans="1:23" s="1" customFormat="1" ht="60" customHeight="1" thickTop="1">
      <c r="A2" s="48" t="s">
        <v>104</v>
      </c>
      <c r="B2" s="49" t="s">
        <v>101</v>
      </c>
      <c r="C2" s="50" t="s">
        <v>140</v>
      </c>
      <c r="D2" s="51" t="s">
        <v>125</v>
      </c>
      <c r="E2" s="52" t="s">
        <v>103</v>
      </c>
      <c r="F2" s="52" t="s">
        <v>27</v>
      </c>
      <c r="G2" s="49" t="s">
        <v>113</v>
      </c>
      <c r="H2" s="7" t="s">
        <v>84</v>
      </c>
      <c r="I2" s="7" t="s">
        <v>72</v>
      </c>
      <c r="J2" s="9" t="s">
        <v>85</v>
      </c>
      <c r="K2" s="9" t="s">
        <v>86</v>
      </c>
      <c r="L2" s="9" t="s">
        <v>87</v>
      </c>
      <c r="M2" s="9" t="s">
        <v>88</v>
      </c>
      <c r="N2" s="9" t="s">
        <v>89</v>
      </c>
      <c r="O2" s="76" t="s">
        <v>90</v>
      </c>
      <c r="P2" s="80"/>
      <c r="Q2" s="88" t="s">
        <v>85</v>
      </c>
      <c r="R2" s="89" t="s">
        <v>86</v>
      </c>
      <c r="S2" s="89" t="s">
        <v>87</v>
      </c>
      <c r="T2" s="89" t="s">
        <v>88</v>
      </c>
      <c r="U2" s="89" t="s">
        <v>89</v>
      </c>
      <c r="V2" s="89" t="s">
        <v>90</v>
      </c>
      <c r="W2" s="7" t="s">
        <v>141</v>
      </c>
    </row>
    <row r="3" spans="1:23" ht="51">
      <c r="A3" s="39">
        <v>1</v>
      </c>
      <c r="B3" s="12" t="s">
        <v>97</v>
      </c>
      <c r="C3" s="13" t="s">
        <v>62</v>
      </c>
      <c r="D3" s="14" t="s">
        <v>98</v>
      </c>
      <c r="E3" s="13" t="s">
        <v>135</v>
      </c>
      <c r="F3" s="100">
        <v>16000</v>
      </c>
      <c r="G3" s="13" t="s">
        <v>94</v>
      </c>
      <c r="H3" s="16" t="s">
        <v>124</v>
      </c>
      <c r="I3" s="16" t="s">
        <v>116</v>
      </c>
      <c r="J3" s="73"/>
      <c r="K3" s="73"/>
      <c r="L3" s="92"/>
      <c r="M3" s="92"/>
      <c r="N3" s="92"/>
      <c r="O3" s="92">
        <v>130000</v>
      </c>
      <c r="P3" s="81"/>
      <c r="Q3" s="77"/>
      <c r="R3" s="32"/>
      <c r="S3" s="17">
        <f>$F$3*S32</f>
        <v>800</v>
      </c>
      <c r="T3" s="17">
        <f>$F$3*T32</f>
        <v>3200</v>
      </c>
      <c r="U3" s="17">
        <f>$F$3*U32</f>
        <v>9600</v>
      </c>
      <c r="V3" s="17">
        <f>$F$3*V32</f>
        <v>16000</v>
      </c>
      <c r="W3" s="18">
        <f aca="true" t="shared" si="0" ref="W3:W27">(MAX(Q3:V3)-F3)</f>
        <v>0</v>
      </c>
    </row>
    <row r="4" spans="1:23" ht="51">
      <c r="A4" s="39">
        <v>2</v>
      </c>
      <c r="B4" s="19" t="s">
        <v>134</v>
      </c>
      <c r="C4" s="13" t="s">
        <v>62</v>
      </c>
      <c r="D4" s="21" t="s">
        <v>99</v>
      </c>
      <c r="E4" s="20" t="s">
        <v>138</v>
      </c>
      <c r="F4" s="100">
        <v>400000</v>
      </c>
      <c r="G4" s="20" t="s">
        <v>95</v>
      </c>
      <c r="H4" s="23" t="s">
        <v>112</v>
      </c>
      <c r="I4" s="23" t="s">
        <v>116</v>
      </c>
      <c r="J4" s="73"/>
      <c r="K4" s="73"/>
      <c r="L4" s="92"/>
      <c r="M4" s="92"/>
      <c r="N4" s="92"/>
      <c r="O4" s="93">
        <v>1952200</v>
      </c>
      <c r="P4" s="81"/>
      <c r="Q4" s="77"/>
      <c r="R4" s="32"/>
      <c r="S4" s="24">
        <f>$F$4*S32</f>
        <v>20000</v>
      </c>
      <c r="T4" s="24">
        <f>$F$4*T32</f>
        <v>80000</v>
      </c>
      <c r="U4" s="24">
        <f>$F$4*U32</f>
        <v>240000</v>
      </c>
      <c r="V4" s="24">
        <f>$F$4*V32</f>
        <v>400000</v>
      </c>
      <c r="W4" s="25">
        <f t="shared" si="0"/>
        <v>0</v>
      </c>
    </row>
    <row r="5" spans="1:23" ht="63.75">
      <c r="A5" s="39">
        <v>3</v>
      </c>
      <c r="B5" s="26" t="s">
        <v>134</v>
      </c>
      <c r="C5" s="13" t="s">
        <v>62</v>
      </c>
      <c r="D5" s="21" t="s">
        <v>39</v>
      </c>
      <c r="E5" s="145" t="s">
        <v>171</v>
      </c>
      <c r="F5" s="100">
        <v>2400</v>
      </c>
      <c r="G5" s="27" t="s">
        <v>96</v>
      </c>
      <c r="H5" s="28" t="s">
        <v>112</v>
      </c>
      <c r="I5" s="28" t="s">
        <v>71</v>
      </c>
      <c r="J5" s="73"/>
      <c r="K5" s="73"/>
      <c r="L5" s="92"/>
      <c r="M5" s="92">
        <v>62</v>
      </c>
      <c r="N5" s="92">
        <v>122</v>
      </c>
      <c r="O5" s="93">
        <v>210</v>
      </c>
      <c r="P5" s="81"/>
      <c r="Q5" s="77"/>
      <c r="R5" s="32"/>
      <c r="S5" s="29">
        <f>$F$5*S32</f>
        <v>120</v>
      </c>
      <c r="T5" s="29">
        <f>$F$5*T32</f>
        <v>480</v>
      </c>
      <c r="U5" s="29">
        <f>$F$5*U32</f>
        <v>1440</v>
      </c>
      <c r="V5" s="29">
        <f>$F$5*V32</f>
        <v>2400</v>
      </c>
      <c r="W5" s="30">
        <f t="shared" si="0"/>
        <v>0</v>
      </c>
    </row>
    <row r="6" spans="1:23" ht="38.25">
      <c r="A6" s="39">
        <v>4</v>
      </c>
      <c r="B6" s="35" t="s">
        <v>134</v>
      </c>
      <c r="C6" s="13" t="s">
        <v>62</v>
      </c>
      <c r="D6" s="37" t="s">
        <v>154</v>
      </c>
      <c r="E6" s="147" t="s">
        <v>170</v>
      </c>
      <c r="F6" s="100">
        <v>20000</v>
      </c>
      <c r="G6" s="36" t="s">
        <v>109</v>
      </c>
      <c r="H6" s="38" t="s">
        <v>112</v>
      </c>
      <c r="I6" s="28" t="s">
        <v>71</v>
      </c>
      <c r="J6" s="73"/>
      <c r="K6" s="73"/>
      <c r="L6" s="92"/>
      <c r="M6" s="92"/>
      <c r="N6" s="92">
        <v>668</v>
      </c>
      <c r="O6" s="93">
        <v>1443</v>
      </c>
      <c r="P6" s="81"/>
      <c r="Q6" s="77"/>
      <c r="R6" s="59"/>
      <c r="S6" s="71">
        <f>$F$6*S32</f>
        <v>1000</v>
      </c>
      <c r="T6" s="71">
        <f>$F$6*T32</f>
        <v>4000</v>
      </c>
      <c r="U6" s="71">
        <f>$F$6*U32</f>
        <v>12000</v>
      </c>
      <c r="V6" s="71">
        <f>$F$6*V32</f>
        <v>20000</v>
      </c>
      <c r="W6" s="72">
        <f t="shared" si="0"/>
        <v>0</v>
      </c>
    </row>
    <row r="7" spans="1:23" ht="51.75">
      <c r="A7" s="39">
        <v>5</v>
      </c>
      <c r="B7" s="19" t="s">
        <v>134</v>
      </c>
      <c r="C7" s="20" t="s">
        <v>61</v>
      </c>
      <c r="D7" s="146" t="s">
        <v>169</v>
      </c>
      <c r="E7" s="36" t="s">
        <v>42</v>
      </c>
      <c r="F7" s="31">
        <v>5</v>
      </c>
      <c r="G7" s="20" t="s">
        <v>105</v>
      </c>
      <c r="H7" s="23" t="s">
        <v>124</v>
      </c>
      <c r="I7" s="23" t="s">
        <v>131</v>
      </c>
      <c r="J7" s="92"/>
      <c r="K7" s="92"/>
      <c r="L7" s="92"/>
      <c r="M7" s="92"/>
      <c r="N7" s="92"/>
      <c r="O7" s="92">
        <v>5</v>
      </c>
      <c r="P7" s="81"/>
      <c r="Q7" s="96">
        <v>1</v>
      </c>
      <c r="R7" s="97">
        <v>2</v>
      </c>
      <c r="S7" s="97">
        <v>5</v>
      </c>
      <c r="T7" s="59"/>
      <c r="U7" s="59"/>
      <c r="V7" s="59"/>
      <c r="W7" s="60">
        <f t="shared" si="0"/>
        <v>0</v>
      </c>
    </row>
    <row r="8" spans="1:23" ht="63.75">
      <c r="A8" s="39">
        <v>6</v>
      </c>
      <c r="B8" s="19" t="s">
        <v>134</v>
      </c>
      <c r="C8" s="20" t="s">
        <v>61</v>
      </c>
      <c r="D8" s="47" t="s">
        <v>55</v>
      </c>
      <c r="E8" s="57" t="s">
        <v>139</v>
      </c>
      <c r="F8" s="91">
        <v>9</v>
      </c>
      <c r="G8" s="57" t="s">
        <v>106</v>
      </c>
      <c r="H8" s="53" t="s">
        <v>69</v>
      </c>
      <c r="I8" s="53" t="s">
        <v>130</v>
      </c>
      <c r="J8" s="73"/>
      <c r="K8" s="73"/>
      <c r="L8" s="92"/>
      <c r="M8" s="92"/>
      <c r="N8" s="92"/>
      <c r="O8" s="92">
        <v>6</v>
      </c>
      <c r="P8" s="81"/>
      <c r="Q8" s="78"/>
      <c r="R8" s="59"/>
      <c r="S8" s="97">
        <v>2</v>
      </c>
      <c r="T8" s="97">
        <v>4</v>
      </c>
      <c r="U8" s="97">
        <v>9</v>
      </c>
      <c r="V8" s="59"/>
      <c r="W8" s="60">
        <f t="shared" si="0"/>
        <v>0</v>
      </c>
    </row>
    <row r="9" spans="1:23" ht="89.25">
      <c r="A9" s="39">
        <v>7</v>
      </c>
      <c r="B9" s="19" t="s">
        <v>102</v>
      </c>
      <c r="C9" s="20" t="s">
        <v>61</v>
      </c>
      <c r="D9" s="47" t="s">
        <v>41</v>
      </c>
      <c r="E9" s="57" t="s">
        <v>143</v>
      </c>
      <c r="F9" s="57">
        <v>85</v>
      </c>
      <c r="G9" s="57" t="s">
        <v>108</v>
      </c>
      <c r="H9" s="53" t="s">
        <v>110</v>
      </c>
      <c r="I9" s="53" t="s">
        <v>68</v>
      </c>
      <c r="J9" s="73"/>
      <c r="K9" s="73"/>
      <c r="L9" s="92"/>
      <c r="M9" s="92">
        <v>14</v>
      </c>
      <c r="N9" s="92">
        <v>20</v>
      </c>
      <c r="O9" s="92">
        <v>75</v>
      </c>
      <c r="P9" s="81"/>
      <c r="Q9" s="78"/>
      <c r="R9" s="59"/>
      <c r="S9" s="62">
        <f>S32*$F$9</f>
        <v>4.25</v>
      </c>
      <c r="T9" s="62">
        <f>T32*$F$9</f>
        <v>17</v>
      </c>
      <c r="U9" s="62">
        <f>U32*$F$9</f>
        <v>51</v>
      </c>
      <c r="V9" s="62">
        <f>V32*$F$9</f>
        <v>85</v>
      </c>
      <c r="W9" s="60">
        <f t="shared" si="0"/>
        <v>0</v>
      </c>
    </row>
    <row r="10" spans="1:23" ht="102">
      <c r="A10" s="39">
        <v>8</v>
      </c>
      <c r="B10" s="19" t="s">
        <v>132</v>
      </c>
      <c r="C10" s="13" t="s">
        <v>62</v>
      </c>
      <c r="D10" s="47" t="s">
        <v>56</v>
      </c>
      <c r="E10" s="57" t="s">
        <v>144</v>
      </c>
      <c r="F10" s="100">
        <v>40</v>
      </c>
      <c r="G10" s="57" t="s">
        <v>78</v>
      </c>
      <c r="H10" s="53" t="s">
        <v>124</v>
      </c>
      <c r="I10" s="53" t="s">
        <v>117</v>
      </c>
      <c r="J10" s="73"/>
      <c r="K10" s="73"/>
      <c r="L10" s="92"/>
      <c r="M10" s="92">
        <v>8</v>
      </c>
      <c r="N10" s="92">
        <v>17</v>
      </c>
      <c r="O10" s="92">
        <v>34</v>
      </c>
      <c r="P10" s="81"/>
      <c r="Q10" s="78"/>
      <c r="R10" s="59"/>
      <c r="S10" s="62">
        <f>S32*$F$10</f>
        <v>2</v>
      </c>
      <c r="T10" s="62">
        <f>T32*$F$10</f>
        <v>8</v>
      </c>
      <c r="U10" s="62">
        <f>U32*$F$10</f>
        <v>24</v>
      </c>
      <c r="V10" s="33">
        <f>V32*$F$10</f>
        <v>40</v>
      </c>
      <c r="W10" s="25">
        <f t="shared" si="0"/>
        <v>0</v>
      </c>
    </row>
    <row r="11" spans="1:23" ht="38.25">
      <c r="A11" s="39">
        <v>9</v>
      </c>
      <c r="B11" s="19" t="s">
        <v>132</v>
      </c>
      <c r="C11" s="20" t="s">
        <v>61</v>
      </c>
      <c r="D11" s="47" t="s">
        <v>57</v>
      </c>
      <c r="E11" s="57" t="s">
        <v>128</v>
      </c>
      <c r="F11" s="57">
        <v>5</v>
      </c>
      <c r="G11" s="57" t="s">
        <v>79</v>
      </c>
      <c r="H11" s="53" t="s">
        <v>123</v>
      </c>
      <c r="I11" s="53" t="s">
        <v>149</v>
      </c>
      <c r="J11" s="94"/>
      <c r="K11" s="94"/>
      <c r="L11" s="94"/>
      <c r="M11" s="92"/>
      <c r="N11" s="92"/>
      <c r="O11" s="92">
        <v>5</v>
      </c>
      <c r="P11" s="81"/>
      <c r="Q11" s="98">
        <v>1</v>
      </c>
      <c r="R11" s="97">
        <v>3</v>
      </c>
      <c r="S11" s="97">
        <v>5</v>
      </c>
      <c r="T11" s="59"/>
      <c r="U11" s="59"/>
      <c r="V11" s="32"/>
      <c r="W11" s="25">
        <f t="shared" si="0"/>
        <v>0</v>
      </c>
    </row>
    <row r="12" spans="1:23" ht="51">
      <c r="A12" s="39">
        <v>10</v>
      </c>
      <c r="B12" s="19" t="s">
        <v>126</v>
      </c>
      <c r="C12" s="20" t="s">
        <v>61</v>
      </c>
      <c r="D12" s="47" t="s">
        <v>58</v>
      </c>
      <c r="E12" s="57" t="s">
        <v>145</v>
      </c>
      <c r="F12" s="57">
        <v>12</v>
      </c>
      <c r="G12" s="57" t="s">
        <v>80</v>
      </c>
      <c r="H12" s="53" t="s">
        <v>123</v>
      </c>
      <c r="I12" s="53" t="s">
        <v>150</v>
      </c>
      <c r="J12" s="73"/>
      <c r="K12" s="94"/>
      <c r="L12" s="94"/>
      <c r="M12" s="92"/>
      <c r="N12" s="92"/>
      <c r="O12" s="92">
        <v>16</v>
      </c>
      <c r="P12" s="81"/>
      <c r="Q12" s="78"/>
      <c r="R12" s="97">
        <v>12</v>
      </c>
      <c r="S12" s="59"/>
      <c r="T12" s="59"/>
      <c r="U12" s="59"/>
      <c r="V12" s="32"/>
      <c r="W12" s="25">
        <f t="shared" si="0"/>
        <v>0</v>
      </c>
    </row>
    <row r="13" spans="1:23" ht="102">
      <c r="A13" s="39">
        <v>11</v>
      </c>
      <c r="B13" s="19" t="s">
        <v>133</v>
      </c>
      <c r="C13" s="20" t="s">
        <v>129</v>
      </c>
      <c r="D13" s="34" t="s">
        <v>45</v>
      </c>
      <c r="E13" s="57" t="s">
        <v>67</v>
      </c>
      <c r="F13" s="100"/>
      <c r="G13" s="57" t="s">
        <v>107</v>
      </c>
      <c r="H13" s="53" t="s">
        <v>111</v>
      </c>
      <c r="I13" s="53" t="s">
        <v>118</v>
      </c>
      <c r="J13" s="73"/>
      <c r="K13" s="73"/>
      <c r="L13" s="94"/>
      <c r="M13" s="92"/>
      <c r="N13" s="92"/>
      <c r="O13" s="92">
        <v>5</v>
      </c>
      <c r="P13" s="82"/>
      <c r="Q13" s="78"/>
      <c r="R13" s="59"/>
      <c r="S13" s="59"/>
      <c r="T13" s="59"/>
      <c r="U13" s="59"/>
      <c r="V13" s="59"/>
      <c r="W13" s="25">
        <f t="shared" si="0"/>
        <v>0</v>
      </c>
    </row>
    <row r="14" spans="1:23" ht="89.25">
      <c r="A14" s="39">
        <v>12</v>
      </c>
      <c r="B14" s="19" t="s">
        <v>133</v>
      </c>
      <c r="C14" s="20" t="s">
        <v>129</v>
      </c>
      <c r="D14" s="34" t="s">
        <v>46</v>
      </c>
      <c r="E14" s="57" t="s">
        <v>66</v>
      </c>
      <c r="F14" s="100"/>
      <c r="G14" s="57" t="s">
        <v>107</v>
      </c>
      <c r="H14" s="53" t="s">
        <v>111</v>
      </c>
      <c r="I14" s="53" t="s">
        <v>120</v>
      </c>
      <c r="J14" s="73"/>
      <c r="K14" s="73"/>
      <c r="L14" s="94"/>
      <c r="M14" s="92"/>
      <c r="N14" s="92"/>
      <c r="O14" s="92">
        <v>5</v>
      </c>
      <c r="P14" s="82"/>
      <c r="Q14" s="78"/>
      <c r="R14" s="59"/>
      <c r="S14" s="59"/>
      <c r="T14" s="59"/>
      <c r="U14" s="59"/>
      <c r="V14" s="59"/>
      <c r="W14" s="25">
        <f t="shared" si="0"/>
        <v>0</v>
      </c>
    </row>
    <row r="15" spans="1:23" ht="89.25">
      <c r="A15" s="39">
        <v>13</v>
      </c>
      <c r="B15" s="19" t="s">
        <v>133</v>
      </c>
      <c r="C15" s="20" t="s">
        <v>129</v>
      </c>
      <c r="D15" s="34" t="s">
        <v>47</v>
      </c>
      <c r="E15" s="57" t="s">
        <v>65</v>
      </c>
      <c r="F15" s="100">
        <v>1000</v>
      </c>
      <c r="G15" s="57" t="s">
        <v>107</v>
      </c>
      <c r="H15" s="53" t="s">
        <v>111</v>
      </c>
      <c r="I15" s="53" t="s">
        <v>122</v>
      </c>
      <c r="J15" s="73"/>
      <c r="K15" s="73"/>
      <c r="L15" s="94"/>
      <c r="M15" s="92"/>
      <c r="N15" s="92"/>
      <c r="O15" s="92">
        <v>29</v>
      </c>
      <c r="P15" s="82"/>
      <c r="Q15" s="78"/>
      <c r="R15" s="59"/>
      <c r="S15" s="62">
        <f>S32*$F$15</f>
        <v>50</v>
      </c>
      <c r="T15" s="62">
        <f>T32*$F$15</f>
        <v>200</v>
      </c>
      <c r="U15" s="62">
        <f>U32*$F$15</f>
        <v>600</v>
      </c>
      <c r="V15" s="62">
        <f>V32*$F$15</f>
        <v>1000</v>
      </c>
      <c r="W15" s="25">
        <f t="shared" si="0"/>
        <v>0</v>
      </c>
    </row>
    <row r="16" spans="1:23" ht="76.5">
      <c r="A16" s="39">
        <v>14</v>
      </c>
      <c r="B16" s="19" t="s">
        <v>133</v>
      </c>
      <c r="C16" s="20" t="s">
        <v>129</v>
      </c>
      <c r="D16" s="34" t="s">
        <v>48</v>
      </c>
      <c r="E16" s="57" t="s">
        <v>64</v>
      </c>
      <c r="F16" s="100"/>
      <c r="G16" s="57" t="s">
        <v>107</v>
      </c>
      <c r="H16" s="53" t="s">
        <v>111</v>
      </c>
      <c r="I16" s="53" t="s">
        <v>121</v>
      </c>
      <c r="J16" s="73"/>
      <c r="K16" s="73"/>
      <c r="L16" s="94"/>
      <c r="M16" s="92"/>
      <c r="N16" s="92"/>
      <c r="O16" s="92">
        <v>5</v>
      </c>
      <c r="P16" s="81"/>
      <c r="Q16" s="78"/>
      <c r="R16" s="59"/>
      <c r="S16" s="59"/>
      <c r="T16" s="59"/>
      <c r="U16" s="59"/>
      <c r="V16" s="59"/>
      <c r="W16" s="25">
        <f t="shared" si="0"/>
        <v>0</v>
      </c>
    </row>
    <row r="17" spans="1:23" ht="102">
      <c r="A17" s="39">
        <v>15</v>
      </c>
      <c r="B17" s="19" t="s">
        <v>133</v>
      </c>
      <c r="C17" s="20" t="s">
        <v>129</v>
      </c>
      <c r="D17" s="34" t="s">
        <v>49</v>
      </c>
      <c r="E17" s="57" t="s">
        <v>63</v>
      </c>
      <c r="F17" s="100"/>
      <c r="G17" s="57" t="s">
        <v>107</v>
      </c>
      <c r="H17" s="53" t="s">
        <v>111</v>
      </c>
      <c r="I17" s="53" t="s">
        <v>119</v>
      </c>
      <c r="J17" s="73"/>
      <c r="K17" s="73"/>
      <c r="L17" s="94"/>
      <c r="M17" s="92"/>
      <c r="N17" s="92"/>
      <c r="O17" s="92">
        <v>4</v>
      </c>
      <c r="P17" s="81"/>
      <c r="Q17" s="78"/>
      <c r="R17" s="59"/>
      <c r="S17" s="59"/>
      <c r="T17" s="59"/>
      <c r="U17" s="59"/>
      <c r="V17" s="59"/>
      <c r="W17" s="25">
        <f t="shared" si="0"/>
        <v>0</v>
      </c>
    </row>
    <row r="18" spans="1:23" ht="38.25">
      <c r="A18" s="39">
        <v>16</v>
      </c>
      <c r="B18" s="19" t="s">
        <v>127</v>
      </c>
      <c r="C18" s="20" t="s">
        <v>61</v>
      </c>
      <c r="D18" s="47" t="s">
        <v>37</v>
      </c>
      <c r="E18" s="65" t="s">
        <v>38</v>
      </c>
      <c r="F18" s="91">
        <v>3</v>
      </c>
      <c r="G18" s="57" t="s">
        <v>82</v>
      </c>
      <c r="H18" s="53" t="s">
        <v>123</v>
      </c>
      <c r="I18" s="53" t="s">
        <v>115</v>
      </c>
      <c r="J18" s="73"/>
      <c r="K18" s="73"/>
      <c r="L18" s="94"/>
      <c r="M18" s="92"/>
      <c r="N18" s="92"/>
      <c r="O18" s="92">
        <v>3</v>
      </c>
      <c r="P18" s="81"/>
      <c r="Q18" s="78"/>
      <c r="R18" s="59"/>
      <c r="S18" s="99">
        <v>3</v>
      </c>
      <c r="T18" s="59"/>
      <c r="U18" s="59"/>
      <c r="V18" s="32"/>
      <c r="W18" s="25">
        <f t="shared" si="0"/>
        <v>0</v>
      </c>
    </row>
    <row r="19" spans="1:23" ht="51">
      <c r="A19" s="39">
        <v>17</v>
      </c>
      <c r="B19" s="19" t="s">
        <v>146</v>
      </c>
      <c r="C19" s="20" t="s">
        <v>62</v>
      </c>
      <c r="D19" s="63" t="s">
        <v>32</v>
      </c>
      <c r="E19" s="57" t="s">
        <v>70</v>
      </c>
      <c r="F19" s="100">
        <v>2000</v>
      </c>
      <c r="G19" s="57" t="s">
        <v>83</v>
      </c>
      <c r="H19" s="53" t="s">
        <v>111</v>
      </c>
      <c r="I19" s="53" t="s">
        <v>119</v>
      </c>
      <c r="J19" s="73"/>
      <c r="K19" s="73"/>
      <c r="L19" s="94"/>
      <c r="M19" s="92"/>
      <c r="N19" s="92"/>
      <c r="O19" s="92"/>
      <c r="P19" s="81"/>
      <c r="Q19" s="78"/>
      <c r="R19" s="59"/>
      <c r="S19" s="64">
        <f>S32*$F$19</f>
        <v>100</v>
      </c>
      <c r="T19" s="64">
        <f>T32*$F$19</f>
        <v>400</v>
      </c>
      <c r="U19" s="64">
        <f>U32*$F$19</f>
        <v>1200</v>
      </c>
      <c r="V19" s="24">
        <f>V32*$F$19</f>
        <v>2000</v>
      </c>
      <c r="W19" s="25">
        <f t="shared" si="0"/>
        <v>0</v>
      </c>
    </row>
    <row r="20" spans="1:23" ht="25.5">
      <c r="A20" s="39">
        <v>18</v>
      </c>
      <c r="B20" s="19" t="s">
        <v>146</v>
      </c>
      <c r="C20" s="20" t="s">
        <v>62</v>
      </c>
      <c r="D20" s="63" t="s">
        <v>33</v>
      </c>
      <c r="E20" s="57" t="s">
        <v>91</v>
      </c>
      <c r="F20" s="100">
        <v>400</v>
      </c>
      <c r="G20" s="57" t="s">
        <v>83</v>
      </c>
      <c r="H20" s="53" t="s">
        <v>111</v>
      </c>
      <c r="I20" s="53" t="s">
        <v>119</v>
      </c>
      <c r="J20" s="73"/>
      <c r="K20" s="73"/>
      <c r="L20" s="94"/>
      <c r="M20" s="92"/>
      <c r="N20" s="92"/>
      <c r="O20" s="92"/>
      <c r="P20" s="81"/>
      <c r="Q20" s="78"/>
      <c r="R20" s="59"/>
      <c r="S20" s="64">
        <f>S32*$F$20</f>
        <v>20</v>
      </c>
      <c r="T20" s="64">
        <f>T32*$F$20</f>
        <v>80</v>
      </c>
      <c r="U20" s="64">
        <f>U32*$F$20</f>
        <v>240</v>
      </c>
      <c r="V20" s="24">
        <f>V32*$F$20</f>
        <v>400</v>
      </c>
      <c r="W20" s="25">
        <f t="shared" si="0"/>
        <v>0</v>
      </c>
    </row>
    <row r="21" spans="1:23" ht="38.25">
      <c r="A21" s="39">
        <v>19</v>
      </c>
      <c r="B21" s="19" t="s">
        <v>146</v>
      </c>
      <c r="C21" s="20" t="s">
        <v>61</v>
      </c>
      <c r="D21" s="63" t="s">
        <v>54</v>
      </c>
      <c r="E21" s="57" t="s">
        <v>142</v>
      </c>
      <c r="F21" s="91">
        <v>50</v>
      </c>
      <c r="G21" s="57" t="s">
        <v>81</v>
      </c>
      <c r="H21" s="53" t="s">
        <v>111</v>
      </c>
      <c r="I21" s="53" t="s">
        <v>119</v>
      </c>
      <c r="J21" s="73"/>
      <c r="K21" s="73"/>
      <c r="L21" s="94"/>
      <c r="M21" s="92"/>
      <c r="N21" s="92"/>
      <c r="O21" s="92"/>
      <c r="P21" s="81"/>
      <c r="Q21" s="78"/>
      <c r="R21" s="59"/>
      <c r="S21" s="64">
        <f>$S$32*F21</f>
        <v>2.5</v>
      </c>
      <c r="T21" s="64">
        <f>T32*$F$21</f>
        <v>10</v>
      </c>
      <c r="U21" s="64">
        <f>U32*$F$21</f>
        <v>30</v>
      </c>
      <c r="V21" s="24">
        <f>V32*$F$21</f>
        <v>50</v>
      </c>
      <c r="W21" s="25">
        <f t="shared" si="0"/>
        <v>0</v>
      </c>
    </row>
    <row r="22" spans="1:23" ht="89.25">
      <c r="A22" s="39">
        <v>20</v>
      </c>
      <c r="B22" s="5" t="s">
        <v>147</v>
      </c>
      <c r="C22" s="20" t="s">
        <v>62</v>
      </c>
      <c r="D22" s="63" t="s">
        <v>75</v>
      </c>
      <c r="E22" s="57" t="s">
        <v>75</v>
      </c>
      <c r="F22" s="100">
        <v>54000</v>
      </c>
      <c r="G22" s="57" t="s">
        <v>152</v>
      </c>
      <c r="H22" s="53"/>
      <c r="I22" s="53" t="s">
        <v>71</v>
      </c>
      <c r="J22" s="73"/>
      <c r="K22" s="73"/>
      <c r="L22" s="94"/>
      <c r="M22" s="92"/>
      <c r="N22" s="92"/>
      <c r="O22" s="93">
        <f>+KPI!P22/KPI!P$9*'KPI (Romania)'!O$9</f>
        <v>761970.618556701</v>
      </c>
      <c r="P22" s="81"/>
      <c r="Q22" s="78"/>
      <c r="R22" s="59"/>
      <c r="S22" s="66">
        <f>S32*$F$22</f>
        <v>2700</v>
      </c>
      <c r="T22" s="66">
        <f>T32*$F$22</f>
        <v>10800</v>
      </c>
      <c r="U22" s="66">
        <f>U32*$F$22</f>
        <v>32400</v>
      </c>
      <c r="V22" s="11">
        <f>V32*$F$22</f>
        <v>54000</v>
      </c>
      <c r="W22" s="10">
        <f t="shared" si="0"/>
        <v>0</v>
      </c>
    </row>
    <row r="23" spans="1:23" ht="142.5">
      <c r="A23" s="39">
        <v>21</v>
      </c>
      <c r="B23" s="19" t="s">
        <v>148</v>
      </c>
      <c r="C23" s="20" t="s">
        <v>62</v>
      </c>
      <c r="D23" s="63" t="s">
        <v>76</v>
      </c>
      <c r="E23" s="57" t="s">
        <v>76</v>
      </c>
      <c r="F23" s="100">
        <v>30.96</v>
      </c>
      <c r="G23" s="57" t="s">
        <v>52</v>
      </c>
      <c r="H23" s="53"/>
      <c r="I23" s="53" t="s">
        <v>71</v>
      </c>
      <c r="J23" s="73"/>
      <c r="K23" s="73"/>
      <c r="L23" s="94"/>
      <c r="M23" s="92"/>
      <c r="N23" s="92"/>
      <c r="O23" s="93">
        <f>+KPI!P23/KPI!P$9*'KPI (Romania)'!O$9</f>
        <v>655.2835051546391</v>
      </c>
      <c r="P23" s="81"/>
      <c r="Q23" s="78"/>
      <c r="R23" s="59"/>
      <c r="S23" s="64">
        <f>S32*$F$23</f>
        <v>1.548</v>
      </c>
      <c r="T23" s="64">
        <f>T32*$F$23</f>
        <v>6.192</v>
      </c>
      <c r="U23" s="64">
        <f>U32*$F$23</f>
        <v>18.576</v>
      </c>
      <c r="V23" s="24">
        <f>V32*$F$23</f>
        <v>30.96</v>
      </c>
      <c r="W23" s="25">
        <f t="shared" si="0"/>
        <v>0</v>
      </c>
    </row>
    <row r="24" spans="1:23" ht="108">
      <c r="A24" s="39">
        <v>22</v>
      </c>
      <c r="B24" s="19" t="s">
        <v>148</v>
      </c>
      <c r="C24" s="20" t="s">
        <v>62</v>
      </c>
      <c r="D24" s="63" t="s">
        <v>35</v>
      </c>
      <c r="E24" s="57" t="s">
        <v>77</v>
      </c>
      <c r="F24" s="100">
        <v>103.2</v>
      </c>
      <c r="G24" s="57" t="s">
        <v>53</v>
      </c>
      <c r="H24" s="53"/>
      <c r="I24" s="53" t="s">
        <v>71</v>
      </c>
      <c r="J24" s="73"/>
      <c r="K24" s="73"/>
      <c r="L24" s="94"/>
      <c r="M24" s="92"/>
      <c r="N24" s="92"/>
      <c r="O24" s="93">
        <f>+KPI!P24/KPI!P$9*'KPI (Romania)'!O$9</f>
        <v>2839.5618556701033</v>
      </c>
      <c r="P24" s="81"/>
      <c r="Q24" s="78"/>
      <c r="R24" s="59"/>
      <c r="S24" s="64">
        <f>S32*$F$24</f>
        <v>5.16</v>
      </c>
      <c r="T24" s="64">
        <f>T32*$F$24</f>
        <v>20.64</v>
      </c>
      <c r="U24" s="64">
        <f>U32*$F$24</f>
        <v>61.92</v>
      </c>
      <c r="V24" s="24">
        <f>V32*$F$24</f>
        <v>103.2</v>
      </c>
      <c r="W24" s="10">
        <f t="shared" si="0"/>
        <v>0</v>
      </c>
    </row>
    <row r="25" spans="1:23" ht="102">
      <c r="A25" s="39">
        <v>23</v>
      </c>
      <c r="B25" s="19" t="s">
        <v>148</v>
      </c>
      <c r="C25" s="20" t="s">
        <v>62</v>
      </c>
      <c r="D25" s="63" t="s">
        <v>36</v>
      </c>
      <c r="E25" s="57" t="s">
        <v>34</v>
      </c>
      <c r="F25" s="100">
        <v>540</v>
      </c>
      <c r="G25" s="57" t="s">
        <v>151</v>
      </c>
      <c r="H25" s="53"/>
      <c r="I25" s="53" t="s">
        <v>71</v>
      </c>
      <c r="J25" s="73"/>
      <c r="K25" s="73"/>
      <c r="L25" s="94"/>
      <c r="M25" s="92"/>
      <c r="N25" s="92"/>
      <c r="O25" s="93">
        <f>+KPI!P25/KPI!P$9*'KPI (Romania)'!O$9</f>
        <v>14858.505154639177</v>
      </c>
      <c r="P25" s="81"/>
      <c r="Q25" s="78"/>
      <c r="R25" s="59"/>
      <c r="S25" s="64">
        <f>S32*$F$25</f>
        <v>27</v>
      </c>
      <c r="T25" s="64">
        <f>T32*$F$25</f>
        <v>108</v>
      </c>
      <c r="U25" s="64">
        <f>U32*$F$25</f>
        <v>324</v>
      </c>
      <c r="V25" s="24">
        <f>V32*$F$25</f>
        <v>540</v>
      </c>
      <c r="W25" s="10">
        <f t="shared" si="0"/>
        <v>0</v>
      </c>
    </row>
    <row r="26" spans="1:23" ht="25.5">
      <c r="A26" s="39">
        <v>24</v>
      </c>
      <c r="B26" s="19" t="s">
        <v>148</v>
      </c>
      <c r="C26" s="20" t="s">
        <v>62</v>
      </c>
      <c r="D26" s="63" t="s">
        <v>74</v>
      </c>
      <c r="E26" s="148" t="s">
        <v>172</v>
      </c>
      <c r="F26" s="100">
        <v>8000</v>
      </c>
      <c r="G26" s="57" t="s">
        <v>92</v>
      </c>
      <c r="H26" s="53"/>
      <c r="I26" s="53" t="s">
        <v>71</v>
      </c>
      <c r="J26" s="73"/>
      <c r="K26" s="73"/>
      <c r="L26" s="92"/>
      <c r="M26" s="92"/>
      <c r="N26" s="92"/>
      <c r="O26" s="93">
        <v>5220</v>
      </c>
      <c r="P26" s="81"/>
      <c r="Q26" s="78"/>
      <c r="R26" s="59"/>
      <c r="S26" s="64">
        <f>$S$32*F26</f>
        <v>400</v>
      </c>
      <c r="T26" s="64">
        <f>T32*$F$26</f>
        <v>1600</v>
      </c>
      <c r="U26" s="64">
        <f>U32*$F$26</f>
        <v>4800</v>
      </c>
      <c r="V26" s="24">
        <f>V32*$F$26</f>
        <v>8000</v>
      </c>
      <c r="W26" s="10">
        <f t="shared" si="0"/>
        <v>0</v>
      </c>
    </row>
    <row r="27" spans="1:23" ht="25.5">
      <c r="A27" s="39">
        <v>25</v>
      </c>
      <c r="B27" s="19" t="s">
        <v>148</v>
      </c>
      <c r="C27" s="20" t="s">
        <v>62</v>
      </c>
      <c r="D27" s="63" t="s">
        <v>114</v>
      </c>
      <c r="E27" s="57" t="s">
        <v>44</v>
      </c>
      <c r="F27" s="100">
        <v>360</v>
      </c>
      <c r="G27" s="57" t="s">
        <v>92</v>
      </c>
      <c r="H27" s="53"/>
      <c r="I27" s="53" t="s">
        <v>71</v>
      </c>
      <c r="J27" s="73"/>
      <c r="K27" s="73"/>
      <c r="L27" s="92"/>
      <c r="M27" s="92"/>
      <c r="N27" s="92"/>
      <c r="O27" s="93"/>
      <c r="P27" s="81"/>
      <c r="Q27" s="78"/>
      <c r="R27" s="59"/>
      <c r="S27" s="64">
        <f>S32*$F$27</f>
        <v>18</v>
      </c>
      <c r="T27" s="64">
        <f>T32*$F$27</f>
        <v>72</v>
      </c>
      <c r="U27" s="64">
        <f>U32*$F$27</f>
        <v>216</v>
      </c>
      <c r="V27" s="24">
        <f>V32*$F$27</f>
        <v>360</v>
      </c>
      <c r="W27" s="10">
        <f t="shared" si="0"/>
        <v>0</v>
      </c>
    </row>
    <row r="28" spans="3:21" ht="15">
      <c r="C28" s="3"/>
      <c r="D28" s="67"/>
      <c r="E28" s="67"/>
      <c r="F28" s="67"/>
      <c r="G28" s="68"/>
      <c r="H28" s="69"/>
      <c r="I28" s="69"/>
      <c r="J28" s="69"/>
      <c r="K28" s="69"/>
      <c r="L28" s="69"/>
      <c r="M28" s="69"/>
      <c r="N28" s="69"/>
      <c r="O28" s="69"/>
      <c r="P28" s="83"/>
      <c r="Q28" s="69"/>
      <c r="R28" s="69"/>
      <c r="S28" s="70"/>
      <c r="T28" s="70"/>
      <c r="U28" s="70"/>
    </row>
    <row r="29" spans="4:21" ht="15">
      <c r="D29" s="67"/>
      <c r="E29" s="67"/>
      <c r="F29" s="67"/>
      <c r="G29" s="67"/>
      <c r="H29" s="69"/>
      <c r="I29" s="69"/>
      <c r="J29" s="69"/>
      <c r="K29" s="69"/>
      <c r="L29" s="69"/>
      <c r="M29" s="69"/>
      <c r="N29" s="69"/>
      <c r="O29" s="69"/>
      <c r="P29" s="83"/>
      <c r="Q29" s="69"/>
      <c r="R29" s="69"/>
      <c r="S29" s="70"/>
      <c r="T29" s="70"/>
      <c r="U29" s="70"/>
    </row>
    <row r="30" spans="2:21" ht="15.75" thickBot="1">
      <c r="B30" s="4"/>
      <c r="C30" s="4"/>
      <c r="D30" s="67"/>
      <c r="E30" s="67"/>
      <c r="F30" s="67"/>
      <c r="G30" s="67"/>
      <c r="H30" s="69"/>
      <c r="I30" s="69"/>
      <c r="J30" s="69"/>
      <c r="K30" s="69"/>
      <c r="L30" s="69"/>
      <c r="M30" s="69"/>
      <c r="N30" s="69"/>
      <c r="O30" s="69"/>
      <c r="P30" s="83"/>
      <c r="Q30" s="69"/>
      <c r="R30" s="69"/>
      <c r="S30" s="107" t="s">
        <v>73</v>
      </c>
      <c r="U30" s="70"/>
    </row>
    <row r="31" spans="2:22" ht="25.5">
      <c r="B31" s="4"/>
      <c r="D31" s="67"/>
      <c r="E31" s="67"/>
      <c r="F31" s="67"/>
      <c r="G31" s="67"/>
      <c r="H31" s="69"/>
      <c r="I31" s="69"/>
      <c r="J31" s="69"/>
      <c r="K31" s="69"/>
      <c r="L31" s="69"/>
      <c r="M31" s="69"/>
      <c r="N31" s="69"/>
      <c r="O31" s="69"/>
      <c r="P31" s="83"/>
      <c r="Q31" s="69"/>
      <c r="R31" s="69"/>
      <c r="S31" s="108" t="s">
        <v>87</v>
      </c>
      <c r="T31" s="109" t="s">
        <v>88</v>
      </c>
      <c r="U31" s="109" t="s">
        <v>89</v>
      </c>
      <c r="V31" s="110" t="s">
        <v>90</v>
      </c>
    </row>
    <row r="32" spans="2:22" ht="15.75" thickBot="1">
      <c r="B32" s="4"/>
      <c r="D32" s="67"/>
      <c r="E32" s="67"/>
      <c r="F32" s="67"/>
      <c r="G32" s="67"/>
      <c r="H32" s="69"/>
      <c r="I32" s="69"/>
      <c r="J32" s="69"/>
      <c r="K32" s="69"/>
      <c r="L32" s="69"/>
      <c r="M32" s="69"/>
      <c r="N32" s="69"/>
      <c r="O32" s="69"/>
      <c r="P32" s="83"/>
      <c r="Q32" s="69"/>
      <c r="R32" s="69"/>
      <c r="S32" s="111">
        <v>0.05</v>
      </c>
      <c r="T32" s="112">
        <v>0.2</v>
      </c>
      <c r="U32" s="112">
        <v>0.6</v>
      </c>
      <c r="V32" s="113">
        <v>1</v>
      </c>
    </row>
    <row r="33" spans="1:21" ht="15">
      <c r="A33" s="67"/>
      <c r="B33" s="67"/>
      <c r="C33" s="67"/>
      <c r="D33" s="67"/>
      <c r="E33" s="67"/>
      <c r="F33" s="67"/>
      <c r="G33" s="67"/>
      <c r="H33" s="69"/>
      <c r="I33" s="69"/>
      <c r="J33" s="69"/>
      <c r="K33" s="69"/>
      <c r="L33" s="69"/>
      <c r="M33" s="69"/>
      <c r="N33" s="69"/>
      <c r="O33" s="69"/>
      <c r="P33" s="83"/>
      <c r="Q33" s="69"/>
      <c r="R33" s="69"/>
      <c r="S33" s="70"/>
      <c r="T33" s="70"/>
      <c r="U33" s="70"/>
    </row>
    <row r="34" spans="1:20" ht="15">
      <c r="A34" s="67"/>
      <c r="B34" s="67"/>
      <c r="C34" s="67"/>
      <c r="E34" s="67"/>
      <c r="F34" s="67"/>
      <c r="G34" s="67"/>
      <c r="R34" s="67"/>
      <c r="S34" s="67"/>
      <c r="T34" s="67"/>
    </row>
    <row r="35" spans="1:20" ht="15">
      <c r="A35" s="67"/>
      <c r="B35" s="67"/>
      <c r="C35" s="67"/>
      <c r="E35" s="67"/>
      <c r="F35" s="67"/>
      <c r="G35" s="67"/>
      <c r="R35" s="67"/>
      <c r="S35" s="67"/>
      <c r="T35" s="67"/>
    </row>
    <row r="36" spans="1:20" ht="15">
      <c r="A36" s="67"/>
      <c r="B36" s="67"/>
      <c r="C36" s="67"/>
      <c r="D36" s="3"/>
      <c r="E36" s="67"/>
      <c r="F36" s="67"/>
      <c r="G36" s="67"/>
      <c r="R36" s="67"/>
      <c r="S36" s="67"/>
      <c r="T36" s="67"/>
    </row>
    <row r="37" spans="1:20" ht="15">
      <c r="A37" s="67"/>
      <c r="B37" s="67"/>
      <c r="C37" s="67"/>
      <c r="E37" s="67"/>
      <c r="F37" s="67"/>
      <c r="G37" s="67"/>
      <c r="R37" s="67"/>
      <c r="S37" s="67"/>
      <c r="T37" s="67"/>
    </row>
    <row r="38" spans="1:20" ht="15">
      <c r="A38" s="67"/>
      <c r="B38" s="67"/>
      <c r="C38" s="67"/>
      <c r="E38" s="67"/>
      <c r="F38" s="67"/>
      <c r="G38" s="67"/>
      <c r="R38" s="67"/>
      <c r="S38" s="67"/>
      <c r="T38" s="67"/>
    </row>
    <row r="39" spans="1:20" ht="15">
      <c r="A39" s="67"/>
      <c r="B39" s="67"/>
      <c r="C39" s="67"/>
      <c r="E39" s="67"/>
      <c r="F39" s="67"/>
      <c r="G39" s="67"/>
      <c r="R39" s="67"/>
      <c r="S39" s="67"/>
      <c r="T39" s="67"/>
    </row>
    <row r="40" spans="1:20" ht="15">
      <c r="A40" s="67"/>
      <c r="B40" s="67"/>
      <c r="C40" s="67"/>
      <c r="E40" s="67"/>
      <c r="F40" s="67"/>
      <c r="G40" s="67"/>
      <c r="R40" s="67"/>
      <c r="S40" s="67"/>
      <c r="T40" s="67"/>
    </row>
    <row r="41" spans="1:20" ht="15">
      <c r="A41" s="67"/>
      <c r="B41" s="67"/>
      <c r="C41" s="67"/>
      <c r="E41" s="67"/>
      <c r="F41" s="67"/>
      <c r="G41" s="67"/>
      <c r="R41" s="67"/>
      <c r="S41" s="67"/>
      <c r="T41" s="67"/>
    </row>
    <row r="42" spans="1:20" ht="15">
      <c r="A42" s="67"/>
      <c r="B42" s="67"/>
      <c r="C42" s="67"/>
      <c r="E42" s="67"/>
      <c r="F42" s="67"/>
      <c r="G42" s="67"/>
      <c r="R42" s="67"/>
      <c r="S42" s="67"/>
      <c r="T42" s="67"/>
    </row>
    <row r="43" spans="1:7" ht="15">
      <c r="A43" s="67"/>
      <c r="B43" s="67"/>
      <c r="C43" s="67"/>
      <c r="E43" s="67"/>
      <c r="F43" s="67"/>
      <c r="G43" s="67"/>
    </row>
    <row r="44" spans="1:7" ht="15">
      <c r="A44" s="67"/>
      <c r="B44" s="67"/>
      <c r="C44" s="67"/>
      <c r="E44" s="67"/>
      <c r="F44" s="67"/>
      <c r="G44" s="67"/>
    </row>
    <row r="45" spans="1:7" ht="15">
      <c r="A45" s="67"/>
      <c r="B45" s="67"/>
      <c r="C45" s="67"/>
      <c r="E45" s="67"/>
      <c r="F45" s="67"/>
      <c r="G45" s="67"/>
    </row>
    <row r="46" spans="1:7" ht="15">
      <c r="A46" s="67"/>
      <c r="B46" s="67"/>
      <c r="C46" s="67"/>
      <c r="E46" s="67"/>
      <c r="F46" s="67"/>
      <c r="G46" s="67"/>
    </row>
    <row r="47" spans="1:7" ht="15">
      <c r="A47" s="67"/>
      <c r="B47" s="67"/>
      <c r="C47" s="67"/>
      <c r="E47" s="67"/>
      <c r="F47" s="67"/>
      <c r="G47" s="67"/>
    </row>
    <row r="48" spans="1:7" ht="15">
      <c r="A48" s="67"/>
      <c r="B48" s="67"/>
      <c r="C48" s="67"/>
      <c r="E48" s="67"/>
      <c r="F48" s="67"/>
      <c r="G48" s="67"/>
    </row>
    <row r="49" spans="1:7" ht="15">
      <c r="A49" s="67"/>
      <c r="B49" s="67"/>
      <c r="C49" s="67"/>
      <c r="E49" s="67"/>
      <c r="F49" s="67"/>
      <c r="G49" s="67"/>
    </row>
    <row r="50" spans="1:7" ht="15">
      <c r="A50" s="67"/>
      <c r="B50" s="67"/>
      <c r="C50" s="67"/>
      <c r="E50" s="67"/>
      <c r="F50" s="67"/>
      <c r="G50" s="67"/>
    </row>
    <row r="51" spans="1:7" ht="15">
      <c r="A51" s="67"/>
      <c r="B51" s="67"/>
      <c r="C51" s="67"/>
      <c r="E51" s="67"/>
      <c r="F51" s="67"/>
      <c r="G51" s="67"/>
    </row>
    <row r="52" spans="1:7" ht="15">
      <c r="A52" s="67"/>
      <c r="B52" s="67"/>
      <c r="C52" s="67"/>
      <c r="E52" s="67"/>
      <c r="F52" s="67"/>
      <c r="G52" s="67"/>
    </row>
    <row r="53" spans="1:7" ht="15">
      <c r="A53" s="67"/>
      <c r="B53" s="67"/>
      <c r="C53" s="67"/>
      <c r="E53" s="67"/>
      <c r="F53" s="67"/>
      <c r="G53" s="67"/>
    </row>
    <row r="54" spans="1:7" ht="15">
      <c r="A54" s="67"/>
      <c r="B54" s="67"/>
      <c r="C54" s="67"/>
      <c r="E54" s="67"/>
      <c r="F54" s="67"/>
      <c r="G54" s="67"/>
    </row>
    <row r="55" spans="1:7" ht="15">
      <c r="A55" s="67"/>
      <c r="B55" s="67"/>
      <c r="C55" s="67"/>
      <c r="E55" s="67"/>
      <c r="F55" s="67"/>
      <c r="G55" s="67"/>
    </row>
    <row r="56" spans="1:7" ht="15">
      <c r="A56" s="67"/>
      <c r="B56" s="67"/>
      <c r="C56" s="67"/>
      <c r="E56" s="67"/>
      <c r="F56" s="67"/>
      <c r="G56" s="67"/>
    </row>
    <row r="57" spans="1:7" ht="15">
      <c r="A57" s="67"/>
      <c r="B57" s="67"/>
      <c r="C57" s="67"/>
      <c r="E57" s="67"/>
      <c r="F57" s="67"/>
      <c r="G57" s="67"/>
    </row>
    <row r="58" spans="1:7" ht="15">
      <c r="A58" s="67"/>
      <c r="B58" s="67"/>
      <c r="C58" s="67"/>
      <c r="E58" s="67"/>
      <c r="F58" s="67"/>
      <c r="G58" s="67"/>
    </row>
    <row r="59" spans="1:7" ht="15">
      <c r="A59" s="67"/>
      <c r="B59" s="67"/>
      <c r="C59" s="67"/>
      <c r="E59" s="67"/>
      <c r="F59" s="67"/>
      <c r="G59" s="67"/>
    </row>
    <row r="60" spans="1:7" ht="15">
      <c r="A60" s="67"/>
      <c r="B60" s="67"/>
      <c r="C60" s="67"/>
      <c r="E60" s="67"/>
      <c r="F60" s="67"/>
      <c r="G60" s="67"/>
    </row>
    <row r="61" spans="1:7" ht="15">
      <c r="A61" s="67"/>
      <c r="B61" s="67"/>
      <c r="C61" s="67"/>
      <c r="E61" s="67"/>
      <c r="F61" s="67"/>
      <c r="G61" s="67"/>
    </row>
    <row r="62" spans="1:7" ht="15">
      <c r="A62" s="67"/>
      <c r="B62" s="67"/>
      <c r="C62" s="67"/>
      <c r="E62" s="67"/>
      <c r="F62" s="67"/>
      <c r="G62" s="67"/>
    </row>
    <row r="63" spans="1:7" ht="15">
      <c r="A63" s="67"/>
      <c r="B63" s="67"/>
      <c r="C63" s="67"/>
      <c r="E63" s="67"/>
      <c r="F63" s="67"/>
      <c r="G63" s="67"/>
    </row>
    <row r="64" spans="1:7" ht="15">
      <c r="A64" s="67"/>
      <c r="B64" s="67"/>
      <c r="C64" s="67"/>
      <c r="E64" s="67"/>
      <c r="F64" s="67"/>
      <c r="G64" s="67"/>
    </row>
    <row r="65" spans="1:7" ht="15">
      <c r="A65" s="67"/>
      <c r="B65" s="67"/>
      <c r="C65" s="67"/>
      <c r="E65" s="67"/>
      <c r="F65" s="67"/>
      <c r="G65" s="67"/>
    </row>
    <row r="66" spans="1:7" ht="15">
      <c r="A66" s="67"/>
      <c r="B66" s="67"/>
      <c r="C66" s="67"/>
      <c r="F66" s="67"/>
      <c r="G66" s="67"/>
    </row>
    <row r="67" spans="1:7" ht="15">
      <c r="A67" s="67"/>
      <c r="B67" s="67"/>
      <c r="C67" s="67"/>
      <c r="F67" s="67"/>
      <c r="G67" s="67"/>
    </row>
    <row r="68" spans="1:7" ht="15">
      <c r="A68" s="67"/>
      <c r="B68" s="67"/>
      <c r="C68" s="67"/>
      <c r="F68" s="67"/>
      <c r="G68" s="67"/>
    </row>
    <row r="69" spans="1:7" ht="15">
      <c r="A69" s="67"/>
      <c r="B69" s="67"/>
      <c r="C69" s="67"/>
      <c r="F69" s="67"/>
      <c r="G69" s="67"/>
    </row>
    <row r="70" spans="1:7" ht="15">
      <c r="A70" s="67"/>
      <c r="B70" s="67"/>
      <c r="C70" s="67"/>
      <c r="F70" s="67"/>
      <c r="G70" s="67"/>
    </row>
    <row r="71" spans="1:7" ht="15">
      <c r="A71" s="67"/>
      <c r="B71" s="67"/>
      <c r="C71" s="67"/>
      <c r="F71" s="67"/>
      <c r="G71" s="67"/>
    </row>
    <row r="72" spans="1:7" ht="15">
      <c r="A72" s="67"/>
      <c r="B72" s="67"/>
      <c r="C72" s="67"/>
      <c r="F72" s="67"/>
      <c r="G72" s="67"/>
    </row>
    <row r="73" spans="1:7" ht="15">
      <c r="A73" s="67"/>
      <c r="B73" s="67"/>
      <c r="C73" s="67"/>
      <c r="F73" s="67"/>
      <c r="G73" s="67"/>
    </row>
    <row r="74" spans="1:7" ht="15">
      <c r="A74" s="67"/>
      <c r="B74" s="67"/>
      <c r="C74" s="67"/>
      <c r="F74" s="67"/>
      <c r="G74" s="67"/>
    </row>
    <row r="75" spans="1:7" ht="15">
      <c r="A75" s="67"/>
      <c r="B75" s="67"/>
      <c r="C75" s="67"/>
      <c r="F75" s="67"/>
      <c r="G75" s="67"/>
    </row>
    <row r="76" spans="1:7" ht="15">
      <c r="A76" s="67"/>
      <c r="B76" s="67"/>
      <c r="C76" s="67"/>
      <c r="F76" s="67"/>
      <c r="G76" s="67"/>
    </row>
    <row r="77" spans="1:7" ht="15">
      <c r="A77" s="67"/>
      <c r="B77" s="67"/>
      <c r="C77" s="67"/>
      <c r="F77" s="67"/>
      <c r="G77" s="67"/>
    </row>
    <row r="78" spans="1:7" ht="15">
      <c r="A78" s="67"/>
      <c r="B78" s="67"/>
      <c r="C78" s="67"/>
      <c r="F78" s="67"/>
      <c r="G78" s="67"/>
    </row>
    <row r="79" spans="1:7" ht="15">
      <c r="A79" s="67"/>
      <c r="B79" s="67"/>
      <c r="C79" s="67"/>
      <c r="F79" s="67"/>
      <c r="G79" s="67"/>
    </row>
    <row r="80" spans="1:7" ht="15">
      <c r="A80" s="67"/>
      <c r="B80" s="67"/>
      <c r="C80" s="67"/>
      <c r="F80" s="67"/>
      <c r="G80" s="67"/>
    </row>
    <row r="81" spans="1:7" ht="15">
      <c r="A81" s="67"/>
      <c r="B81" s="67"/>
      <c r="C81" s="67"/>
      <c r="F81" s="67"/>
      <c r="G81" s="67"/>
    </row>
    <row r="82" spans="1:7" ht="15">
      <c r="A82" s="67"/>
      <c r="B82" s="67"/>
      <c r="C82" s="67"/>
      <c r="F82" s="67"/>
      <c r="G82" s="67"/>
    </row>
    <row r="83" spans="1:7" ht="15">
      <c r="A83" s="67"/>
      <c r="B83" s="67"/>
      <c r="C83" s="67"/>
      <c r="F83" s="67"/>
      <c r="G83" s="67"/>
    </row>
    <row r="84" spans="1:7" ht="15">
      <c r="A84" s="67"/>
      <c r="B84" s="67"/>
      <c r="C84" s="67"/>
      <c r="F84" s="67"/>
      <c r="G84" s="67"/>
    </row>
    <row r="85" spans="1:7" ht="15">
      <c r="A85" s="67"/>
      <c r="B85" s="67"/>
      <c r="C85" s="67"/>
      <c r="F85" s="67"/>
      <c r="G85" s="67"/>
    </row>
    <row r="86" spans="1:7" ht="15">
      <c r="A86" s="67"/>
      <c r="B86" s="67"/>
      <c r="C86" s="67"/>
      <c r="F86" s="67"/>
      <c r="G86" s="67"/>
    </row>
    <row r="87" spans="1:7" ht="15">
      <c r="A87" s="67"/>
      <c r="B87" s="67"/>
      <c r="C87" s="67"/>
      <c r="F87" s="67"/>
      <c r="G87" s="67"/>
    </row>
    <row r="88" spans="1:7" ht="15">
      <c r="A88" s="67"/>
      <c r="B88" s="67"/>
      <c r="C88" s="67"/>
      <c r="F88" s="67"/>
      <c r="G88" s="67"/>
    </row>
    <row r="89" spans="1:7" ht="15">
      <c r="A89" s="67"/>
      <c r="B89" s="67"/>
      <c r="C89" s="67"/>
      <c r="F89" s="67"/>
      <c r="G89" s="67"/>
    </row>
    <row r="90" spans="1:7" ht="15">
      <c r="A90" s="67"/>
      <c r="B90" s="67"/>
      <c r="C90" s="67"/>
      <c r="F90" s="67"/>
      <c r="G90" s="67"/>
    </row>
    <row r="91" spans="1:7" ht="15">
      <c r="A91" s="67"/>
      <c r="B91" s="67"/>
      <c r="C91" s="67"/>
      <c r="F91" s="67"/>
      <c r="G91" s="67"/>
    </row>
    <row r="92" spans="1:7" ht="15">
      <c r="A92" s="67"/>
      <c r="B92" s="67"/>
      <c r="C92" s="67"/>
      <c r="F92" s="67"/>
      <c r="G92" s="67"/>
    </row>
    <row r="93" spans="1:7" ht="15">
      <c r="A93" s="67"/>
      <c r="B93" s="67"/>
      <c r="C93" s="67"/>
      <c r="F93" s="67"/>
      <c r="G93" s="67"/>
    </row>
    <row r="94" spans="1:7" ht="15">
      <c r="A94" s="67"/>
      <c r="B94" s="67"/>
      <c r="C94" s="67"/>
      <c r="F94" s="67"/>
      <c r="G94" s="67"/>
    </row>
    <row r="95" spans="1:7" ht="15">
      <c r="A95" s="67"/>
      <c r="B95" s="67"/>
      <c r="C95" s="67"/>
      <c r="F95" s="67"/>
      <c r="G95" s="67"/>
    </row>
    <row r="96" spans="1:7" ht="15">
      <c r="A96" s="67"/>
      <c r="B96" s="67"/>
      <c r="C96" s="67"/>
      <c r="F96" s="67"/>
      <c r="G96" s="67"/>
    </row>
    <row r="97" spans="1:7" ht="15">
      <c r="A97" s="67"/>
      <c r="B97" s="67"/>
      <c r="C97" s="67"/>
      <c r="F97" s="67"/>
      <c r="G97" s="67"/>
    </row>
    <row r="98" spans="1:7" ht="15">
      <c r="A98" s="67"/>
      <c r="B98" s="67"/>
      <c r="C98" s="67"/>
      <c r="F98" s="67"/>
      <c r="G98" s="67"/>
    </row>
    <row r="99" spans="1:7" ht="15">
      <c r="A99" s="67"/>
      <c r="B99" s="67"/>
      <c r="C99" s="67"/>
      <c r="F99" s="67"/>
      <c r="G99" s="67"/>
    </row>
    <row r="100" spans="1:7" ht="15">
      <c r="A100" s="67"/>
      <c r="B100" s="67"/>
      <c r="C100" s="67"/>
      <c r="F100" s="67"/>
      <c r="G100" s="67"/>
    </row>
    <row r="101" spans="1:7" ht="15">
      <c r="A101" s="67"/>
      <c r="B101" s="67"/>
      <c r="C101" s="67"/>
      <c r="F101" s="67"/>
      <c r="G101" s="67"/>
    </row>
    <row r="102" spans="1:7" ht="15">
      <c r="A102" s="67"/>
      <c r="B102" s="67"/>
      <c r="C102" s="67"/>
      <c r="F102" s="67"/>
      <c r="G102" s="67"/>
    </row>
    <row r="103" spans="1:7" ht="15">
      <c r="A103" s="67"/>
      <c r="B103" s="67"/>
      <c r="C103" s="67"/>
      <c r="F103" s="67"/>
      <c r="G103" s="67"/>
    </row>
    <row r="104" spans="1:7" ht="15">
      <c r="A104" s="67"/>
      <c r="B104" s="67"/>
      <c r="C104" s="67"/>
      <c r="F104" s="67"/>
      <c r="G104" s="67"/>
    </row>
    <row r="105" spans="1:7" ht="15">
      <c r="A105" s="67"/>
      <c r="B105" s="67"/>
      <c r="C105" s="67"/>
      <c r="F105" s="67"/>
      <c r="G105" s="67"/>
    </row>
    <row r="106" spans="1:7" ht="15">
      <c r="A106" s="67"/>
      <c r="B106" s="67"/>
      <c r="C106" s="67"/>
      <c r="F106" s="67"/>
      <c r="G106" s="67"/>
    </row>
    <row r="107" spans="1:7" ht="15">
      <c r="A107" s="67"/>
      <c r="B107" s="67"/>
      <c r="C107" s="67"/>
      <c r="F107" s="67"/>
      <c r="G107" s="67"/>
    </row>
    <row r="108" spans="1:7" ht="15">
      <c r="A108" s="67"/>
      <c r="B108" s="67"/>
      <c r="C108" s="67"/>
      <c r="F108" s="67"/>
      <c r="G108" s="67"/>
    </row>
    <row r="109" spans="1:7" ht="15">
      <c r="A109" s="67"/>
      <c r="B109" s="67"/>
      <c r="C109" s="67"/>
      <c r="F109" s="67"/>
      <c r="G109" s="67"/>
    </row>
    <row r="110" spans="1:7" ht="15">
      <c r="A110" s="67"/>
      <c r="B110" s="67"/>
      <c r="C110" s="67"/>
      <c r="F110" s="67"/>
      <c r="G110" s="67"/>
    </row>
    <row r="111" spans="1:7" ht="15">
      <c r="A111" s="67"/>
      <c r="B111" s="67"/>
      <c r="C111" s="67"/>
      <c r="F111" s="67"/>
      <c r="G111" s="67"/>
    </row>
    <row r="112" spans="1:7" ht="15">
      <c r="A112" s="67"/>
      <c r="B112" s="67"/>
      <c r="C112" s="67"/>
      <c r="F112" s="67"/>
      <c r="G112" s="67"/>
    </row>
    <row r="113" spans="1:7" ht="15">
      <c r="A113" s="67"/>
      <c r="B113" s="67"/>
      <c r="C113" s="67"/>
      <c r="F113" s="67"/>
      <c r="G113" s="67"/>
    </row>
    <row r="114" spans="1:7" ht="15">
      <c r="A114" s="67"/>
      <c r="B114" s="67"/>
      <c r="C114" s="67"/>
      <c r="F114" s="67"/>
      <c r="G114" s="67"/>
    </row>
    <row r="115" spans="1:7" ht="15">
      <c r="A115" s="67"/>
      <c r="B115" s="67"/>
      <c r="C115" s="67"/>
      <c r="F115" s="67"/>
      <c r="G115" s="67"/>
    </row>
    <row r="116" spans="1:7" ht="15">
      <c r="A116" s="67"/>
      <c r="B116" s="67"/>
      <c r="C116" s="67"/>
      <c r="F116" s="67"/>
      <c r="G116" s="67"/>
    </row>
    <row r="117" spans="1:7" ht="15">
      <c r="A117" s="67"/>
      <c r="B117" s="67"/>
      <c r="C117" s="67"/>
      <c r="F117" s="67"/>
      <c r="G117" s="67"/>
    </row>
    <row r="118" spans="1:7" ht="15">
      <c r="A118" s="67"/>
      <c r="B118" s="67"/>
      <c r="C118" s="67"/>
      <c r="F118" s="67"/>
      <c r="G118" s="67"/>
    </row>
    <row r="119" spans="1:7" ht="15">
      <c r="A119" s="67"/>
      <c r="B119" s="67"/>
      <c r="C119" s="67"/>
      <c r="F119" s="67"/>
      <c r="G119" s="67"/>
    </row>
    <row r="120" spans="1:7" ht="15">
      <c r="A120" s="67"/>
      <c r="B120" s="67"/>
      <c r="C120" s="67"/>
      <c r="F120" s="67"/>
      <c r="G120" s="67"/>
    </row>
    <row r="121" spans="1:7" ht="15">
      <c r="A121" s="67"/>
      <c r="B121" s="67"/>
      <c r="C121" s="67"/>
      <c r="F121" s="67"/>
      <c r="G121" s="67"/>
    </row>
    <row r="122" spans="1:7" ht="15">
      <c r="A122" s="67"/>
      <c r="B122" s="67"/>
      <c r="C122" s="67"/>
      <c r="F122" s="67"/>
      <c r="G122" s="67"/>
    </row>
    <row r="123" spans="1:7" ht="15">
      <c r="A123" s="67"/>
      <c r="B123" s="67"/>
      <c r="C123" s="67"/>
      <c r="F123" s="67"/>
      <c r="G123" s="67"/>
    </row>
    <row r="124" spans="1:7" ht="15">
      <c r="A124" s="67"/>
      <c r="B124" s="67"/>
      <c r="C124" s="67"/>
      <c r="F124" s="67"/>
      <c r="G124" s="67"/>
    </row>
    <row r="125" spans="1:7" ht="15">
      <c r="A125" s="67"/>
      <c r="B125" s="67"/>
      <c r="C125" s="67"/>
      <c r="F125" s="67"/>
      <c r="G125" s="67"/>
    </row>
    <row r="126" spans="1:7" ht="15">
      <c r="A126" s="67"/>
      <c r="B126" s="67"/>
      <c r="C126" s="67"/>
      <c r="F126" s="67"/>
      <c r="G126" s="67"/>
    </row>
    <row r="127" spans="1:7" ht="15">
      <c r="A127" s="67"/>
      <c r="B127" s="67"/>
      <c r="C127" s="67"/>
      <c r="F127" s="67"/>
      <c r="G127" s="67"/>
    </row>
    <row r="128" spans="1:7" ht="15">
      <c r="A128" s="67"/>
      <c r="B128" s="67"/>
      <c r="C128" s="67"/>
      <c r="F128" s="67"/>
      <c r="G128" s="67"/>
    </row>
    <row r="129" spans="1:7" ht="15">
      <c r="A129" s="67"/>
      <c r="B129" s="67"/>
      <c r="C129" s="67"/>
      <c r="F129" s="67"/>
      <c r="G129" s="67"/>
    </row>
    <row r="130" spans="1:7" ht="15">
      <c r="A130" s="67"/>
      <c r="B130" s="67"/>
      <c r="C130" s="67"/>
      <c r="F130" s="67"/>
      <c r="G130" s="67"/>
    </row>
    <row r="131" spans="1:7" ht="15">
      <c r="A131" s="67"/>
      <c r="B131" s="67"/>
      <c r="C131" s="67"/>
      <c r="F131" s="67"/>
      <c r="G131" s="67"/>
    </row>
    <row r="132" spans="1:7" ht="15">
      <c r="A132" s="67"/>
      <c r="B132" s="67"/>
      <c r="C132" s="67"/>
      <c r="F132" s="67"/>
      <c r="G132" s="67"/>
    </row>
    <row r="133" spans="1:7" ht="15">
      <c r="A133" s="67"/>
      <c r="B133" s="67"/>
      <c r="C133" s="67"/>
      <c r="F133" s="67"/>
      <c r="G133" s="67"/>
    </row>
    <row r="134" spans="1:7" ht="15">
      <c r="A134" s="67"/>
      <c r="B134" s="67"/>
      <c r="C134" s="67"/>
      <c r="F134" s="67"/>
      <c r="G134" s="67"/>
    </row>
    <row r="135" spans="1:7" ht="15">
      <c r="A135" s="67"/>
      <c r="B135" s="67"/>
      <c r="C135" s="67"/>
      <c r="F135" s="67"/>
      <c r="G135" s="67"/>
    </row>
    <row r="136" spans="1:7" ht="15">
      <c r="A136" s="67"/>
      <c r="B136" s="67"/>
      <c r="C136" s="67"/>
      <c r="F136" s="67"/>
      <c r="G136" s="67"/>
    </row>
    <row r="137" spans="1:7" ht="15">
      <c r="A137" s="67"/>
      <c r="B137" s="67"/>
      <c r="C137" s="67"/>
      <c r="F137" s="67"/>
      <c r="G137" s="67"/>
    </row>
    <row r="138" spans="1:7" ht="15">
      <c r="A138" s="67"/>
      <c r="B138" s="67"/>
      <c r="C138" s="67"/>
      <c r="F138" s="67"/>
      <c r="G138" s="67"/>
    </row>
    <row r="139" spans="1:7" ht="15">
      <c r="A139" s="67"/>
      <c r="B139" s="67"/>
      <c r="C139" s="67"/>
      <c r="F139" s="67"/>
      <c r="G139" s="67"/>
    </row>
    <row r="140" spans="1:7" ht="15">
      <c r="A140" s="67"/>
      <c r="B140" s="67"/>
      <c r="C140" s="67"/>
      <c r="F140" s="67"/>
      <c r="G140" s="67"/>
    </row>
    <row r="141" spans="1:7" ht="15">
      <c r="A141" s="67"/>
      <c r="B141" s="67"/>
      <c r="C141" s="67"/>
      <c r="F141" s="67"/>
      <c r="G141" s="67"/>
    </row>
    <row r="142" spans="1:7" ht="15">
      <c r="A142" s="67"/>
      <c r="B142" s="67"/>
      <c r="C142" s="67"/>
      <c r="F142" s="67"/>
      <c r="G142" s="67"/>
    </row>
    <row r="143" spans="1:7" ht="15">
      <c r="A143" s="67"/>
      <c r="B143" s="67"/>
      <c r="C143" s="67"/>
      <c r="F143" s="67"/>
      <c r="G143" s="67"/>
    </row>
    <row r="144" spans="1:7" ht="15">
      <c r="A144" s="67"/>
      <c r="B144" s="67"/>
      <c r="C144" s="67"/>
      <c r="F144" s="67"/>
      <c r="G144" s="67"/>
    </row>
    <row r="145" spans="1:7" ht="15">
      <c r="A145" s="67"/>
      <c r="B145" s="67"/>
      <c r="C145" s="67"/>
      <c r="F145" s="67"/>
      <c r="G145" s="67"/>
    </row>
    <row r="146" spans="1:7" ht="15">
      <c r="A146" s="67"/>
      <c r="B146" s="67"/>
      <c r="C146" s="67"/>
      <c r="F146" s="67"/>
      <c r="G146" s="67"/>
    </row>
    <row r="147" spans="1:7" ht="15">
      <c r="A147" s="67"/>
      <c r="B147" s="67"/>
      <c r="C147" s="67"/>
      <c r="F147" s="67"/>
      <c r="G147" s="67"/>
    </row>
    <row r="148" spans="1:7" ht="15">
      <c r="A148" s="67"/>
      <c r="B148" s="67"/>
      <c r="C148" s="67"/>
      <c r="F148" s="67"/>
      <c r="G148" s="67"/>
    </row>
    <row r="149" spans="1:7" ht="15">
      <c r="A149" s="67"/>
      <c r="B149" s="67"/>
      <c r="C149" s="67"/>
      <c r="F149" s="67"/>
      <c r="G149" s="67"/>
    </row>
    <row r="150" spans="1:7" ht="15">
      <c r="A150" s="67"/>
      <c r="B150" s="67"/>
      <c r="C150" s="67"/>
      <c r="F150" s="67"/>
      <c r="G150" s="67"/>
    </row>
    <row r="151" spans="1:7" ht="15">
      <c r="A151" s="67"/>
      <c r="B151" s="67"/>
      <c r="C151" s="67"/>
      <c r="F151" s="67"/>
      <c r="G151" s="67"/>
    </row>
    <row r="152" spans="1:7" ht="15">
      <c r="A152" s="67"/>
      <c r="B152" s="67"/>
      <c r="C152" s="67"/>
      <c r="F152" s="67"/>
      <c r="G152" s="67"/>
    </row>
    <row r="153" spans="1:7" ht="15">
      <c r="A153" s="67"/>
      <c r="B153" s="67"/>
      <c r="C153" s="67"/>
      <c r="F153" s="67"/>
      <c r="G153" s="67"/>
    </row>
    <row r="154" spans="1:7" ht="15">
      <c r="A154" s="67"/>
      <c r="B154" s="67"/>
      <c r="C154" s="67"/>
      <c r="F154" s="67"/>
      <c r="G154" s="67"/>
    </row>
    <row r="155" spans="1:7" ht="15">
      <c r="A155" s="67"/>
      <c r="B155" s="67"/>
      <c r="C155" s="67"/>
      <c r="F155" s="67"/>
      <c r="G155" s="67"/>
    </row>
    <row r="156" spans="1:7" ht="15">
      <c r="A156" s="67"/>
      <c r="B156" s="67"/>
      <c r="C156" s="67"/>
      <c r="F156" s="67"/>
      <c r="G156" s="67"/>
    </row>
    <row r="157" spans="1:7" ht="15">
      <c r="A157" s="67"/>
      <c r="B157" s="67"/>
      <c r="C157" s="67"/>
      <c r="F157" s="67"/>
      <c r="G157" s="67"/>
    </row>
    <row r="158" spans="1:7" ht="15">
      <c r="A158" s="67"/>
      <c r="B158" s="67"/>
      <c r="C158" s="67"/>
      <c r="F158" s="67"/>
      <c r="G158" s="67"/>
    </row>
    <row r="159" spans="1:7" ht="15">
      <c r="A159" s="67"/>
      <c r="B159" s="67"/>
      <c r="C159" s="67"/>
      <c r="F159" s="67"/>
      <c r="G159" s="67"/>
    </row>
    <row r="160" spans="1:7" ht="15">
      <c r="A160" s="67"/>
      <c r="B160" s="67"/>
      <c r="C160" s="67"/>
      <c r="F160" s="67"/>
      <c r="G160" s="67"/>
    </row>
    <row r="161" spans="1:7" ht="15">
      <c r="A161" s="67"/>
      <c r="B161" s="67"/>
      <c r="C161" s="67"/>
      <c r="F161" s="67"/>
      <c r="G161" s="67"/>
    </row>
    <row r="162" spans="1:7" ht="15">
      <c r="A162" s="67"/>
      <c r="B162" s="67"/>
      <c r="C162" s="67"/>
      <c r="F162" s="67"/>
      <c r="G162" s="67"/>
    </row>
    <row r="163" spans="1:7" ht="15">
      <c r="A163" s="67"/>
      <c r="B163" s="67"/>
      <c r="C163" s="67"/>
      <c r="F163" s="67"/>
      <c r="G163" s="67"/>
    </row>
    <row r="164" spans="1:7" ht="15">
      <c r="A164" s="67"/>
      <c r="B164" s="67"/>
      <c r="C164" s="67"/>
      <c r="F164" s="67"/>
      <c r="G164" s="67"/>
    </row>
    <row r="165" spans="1:7" ht="15">
      <c r="A165" s="67"/>
      <c r="B165" s="67"/>
      <c r="C165" s="67"/>
      <c r="F165" s="67"/>
      <c r="G165" s="67"/>
    </row>
    <row r="166" spans="1:7" ht="15">
      <c r="A166" s="67"/>
      <c r="B166" s="67"/>
      <c r="C166" s="67"/>
      <c r="F166" s="67"/>
      <c r="G166" s="67"/>
    </row>
    <row r="167" spans="1:7" ht="15">
      <c r="A167" s="67"/>
      <c r="B167" s="67"/>
      <c r="C167" s="67"/>
      <c r="F167" s="67"/>
      <c r="G167" s="67"/>
    </row>
    <row r="168" spans="1:7" ht="15">
      <c r="A168" s="67"/>
      <c r="B168" s="67"/>
      <c r="C168" s="67"/>
      <c r="F168" s="67"/>
      <c r="G168" s="67"/>
    </row>
    <row r="169" spans="1:7" ht="15">
      <c r="A169" s="67"/>
      <c r="B169" s="67"/>
      <c r="C169" s="67"/>
      <c r="F169" s="67"/>
      <c r="G169" s="67"/>
    </row>
    <row r="170" spans="1:7" ht="15">
      <c r="A170" s="67"/>
      <c r="B170" s="67"/>
      <c r="C170" s="67"/>
      <c r="F170" s="67"/>
      <c r="G170" s="67"/>
    </row>
    <row r="171" spans="1:7" ht="15">
      <c r="A171" s="67"/>
      <c r="B171" s="67"/>
      <c r="C171" s="67"/>
      <c r="F171" s="67"/>
      <c r="G171" s="67"/>
    </row>
    <row r="172" spans="1:7" ht="15">
      <c r="A172" s="67"/>
      <c r="B172" s="67"/>
      <c r="C172" s="67"/>
      <c r="F172" s="67"/>
      <c r="G172" s="67"/>
    </row>
    <row r="173" spans="1:7" ht="15">
      <c r="A173" s="67"/>
      <c r="B173" s="67"/>
      <c r="C173" s="67"/>
      <c r="F173" s="67"/>
      <c r="G173" s="67"/>
    </row>
    <row r="174" spans="1:7" ht="15">
      <c r="A174" s="67"/>
      <c r="B174" s="67"/>
      <c r="C174" s="67"/>
      <c r="F174" s="67"/>
      <c r="G174" s="67"/>
    </row>
    <row r="175" spans="1:7" ht="15">
      <c r="A175" s="67"/>
      <c r="B175" s="67"/>
      <c r="C175" s="67"/>
      <c r="F175" s="67"/>
      <c r="G175" s="67"/>
    </row>
    <row r="176" spans="1:7" ht="15">
      <c r="A176" s="67"/>
      <c r="B176" s="67"/>
      <c r="C176" s="67"/>
      <c r="F176" s="67"/>
      <c r="G176" s="67"/>
    </row>
    <row r="177" spans="1:7" ht="15">
      <c r="A177" s="67"/>
      <c r="B177" s="67"/>
      <c r="C177" s="67"/>
      <c r="F177" s="67"/>
      <c r="G177" s="67"/>
    </row>
    <row r="178" spans="1:7" ht="15">
      <c r="A178" s="67"/>
      <c r="B178" s="67"/>
      <c r="C178" s="67"/>
      <c r="F178" s="67"/>
      <c r="G178" s="67"/>
    </row>
    <row r="179" spans="1:7" ht="15">
      <c r="A179" s="67"/>
      <c r="B179" s="67"/>
      <c r="C179" s="67"/>
      <c r="F179" s="67"/>
      <c r="G179" s="67"/>
    </row>
    <row r="180" spans="1:7" ht="15">
      <c r="A180" s="67"/>
      <c r="B180" s="67"/>
      <c r="C180" s="67"/>
      <c r="F180" s="67"/>
      <c r="G180" s="67"/>
    </row>
    <row r="181" spans="1:7" ht="15">
      <c r="A181" s="67"/>
      <c r="B181" s="67"/>
      <c r="C181" s="67"/>
      <c r="F181" s="67"/>
      <c r="G181" s="67"/>
    </row>
    <row r="182" spans="1:7" ht="15">
      <c r="A182" s="67"/>
      <c r="B182" s="67"/>
      <c r="C182" s="67"/>
      <c r="F182" s="67"/>
      <c r="G182" s="67"/>
    </row>
    <row r="183" spans="1:7" ht="15">
      <c r="A183" s="67"/>
      <c r="B183" s="67"/>
      <c r="C183" s="67"/>
      <c r="F183" s="67"/>
      <c r="G183" s="67"/>
    </row>
    <row r="184" spans="1:7" ht="15">
      <c r="A184" s="67"/>
      <c r="B184" s="67"/>
      <c r="C184" s="67"/>
      <c r="F184" s="67"/>
      <c r="G184" s="67"/>
    </row>
    <row r="185" spans="1:7" ht="15">
      <c r="A185" s="67"/>
      <c r="B185" s="67"/>
      <c r="C185" s="67"/>
      <c r="F185" s="67"/>
      <c r="G185" s="67"/>
    </row>
    <row r="186" spans="1:7" ht="15">
      <c r="A186" s="67"/>
      <c r="B186" s="67"/>
      <c r="C186" s="67"/>
      <c r="F186" s="67"/>
      <c r="G186" s="67"/>
    </row>
    <row r="187" spans="1:7" ht="15">
      <c r="A187" s="67"/>
      <c r="B187" s="67"/>
      <c r="C187" s="67"/>
      <c r="F187" s="67"/>
      <c r="G187" s="67"/>
    </row>
    <row r="188" spans="1:7" ht="15">
      <c r="A188" s="67"/>
      <c r="B188" s="67"/>
      <c r="C188" s="67"/>
      <c r="F188" s="67"/>
      <c r="G188" s="67"/>
    </row>
    <row r="189" spans="1:7" ht="15">
      <c r="A189" s="67"/>
      <c r="B189" s="67"/>
      <c r="C189" s="67"/>
      <c r="F189" s="67"/>
      <c r="G189" s="67"/>
    </row>
    <row r="190" spans="1:7" ht="15">
      <c r="A190" s="67"/>
      <c r="B190" s="67"/>
      <c r="C190" s="67"/>
      <c r="F190" s="67"/>
      <c r="G190" s="67"/>
    </row>
    <row r="191" spans="1:7" ht="15">
      <c r="A191" s="67"/>
      <c r="B191" s="67"/>
      <c r="C191" s="67"/>
      <c r="F191" s="67"/>
      <c r="G191" s="67"/>
    </row>
    <row r="192" spans="1:7" ht="15">
      <c r="A192" s="67"/>
      <c r="B192" s="67"/>
      <c r="C192" s="67"/>
      <c r="F192" s="67"/>
      <c r="G192" s="67"/>
    </row>
    <row r="193" spans="1:7" ht="15">
      <c r="A193" s="67"/>
      <c r="B193" s="67"/>
      <c r="C193" s="67"/>
      <c r="F193" s="67"/>
      <c r="G193" s="67"/>
    </row>
    <row r="194" spans="1:7" ht="15">
      <c r="A194" s="67"/>
      <c r="B194" s="67"/>
      <c r="C194" s="67"/>
      <c r="F194" s="67"/>
      <c r="G194" s="67"/>
    </row>
    <row r="195" spans="1:7" ht="15">
      <c r="A195" s="67"/>
      <c r="B195" s="67"/>
      <c r="C195" s="67"/>
      <c r="F195" s="67"/>
      <c r="G195" s="67"/>
    </row>
    <row r="196" spans="1:7" ht="15">
      <c r="A196" s="67"/>
      <c r="B196" s="67"/>
      <c r="C196" s="67"/>
      <c r="F196" s="67"/>
      <c r="G196" s="67"/>
    </row>
    <row r="197" spans="1:7" ht="15">
      <c r="A197" s="67"/>
      <c r="B197" s="67"/>
      <c r="C197" s="67"/>
      <c r="F197" s="67"/>
      <c r="G197" s="67"/>
    </row>
    <row r="198" spans="1:7" ht="15">
      <c r="A198" s="67"/>
      <c r="B198" s="67"/>
      <c r="C198" s="67"/>
      <c r="F198" s="67"/>
      <c r="G198" s="67"/>
    </row>
    <row r="199" spans="1:7" ht="15">
      <c r="A199" s="67"/>
      <c r="B199" s="67"/>
      <c r="C199" s="67"/>
      <c r="F199" s="67"/>
      <c r="G199" s="67"/>
    </row>
    <row r="200" spans="1:7" ht="15">
      <c r="A200" s="67"/>
      <c r="B200" s="67"/>
      <c r="C200" s="67"/>
      <c r="F200" s="67"/>
      <c r="G200" s="67"/>
    </row>
    <row r="201" spans="1:7" ht="15">
      <c r="A201" s="67"/>
      <c r="B201" s="67"/>
      <c r="C201" s="67"/>
      <c r="F201" s="67"/>
      <c r="G201" s="67"/>
    </row>
    <row r="202" spans="1:7" ht="15">
      <c r="A202" s="67"/>
      <c r="B202" s="67"/>
      <c r="C202" s="67"/>
      <c r="F202" s="67"/>
      <c r="G202" s="67"/>
    </row>
    <row r="203" spans="1:7" ht="15">
      <c r="A203" s="67"/>
      <c r="B203" s="67"/>
      <c r="C203" s="67"/>
      <c r="F203" s="67"/>
      <c r="G203" s="67"/>
    </row>
    <row r="204" spans="1:7" ht="15">
      <c r="A204" s="67"/>
      <c r="B204" s="67"/>
      <c r="C204" s="67"/>
      <c r="F204" s="67"/>
      <c r="G204" s="67"/>
    </row>
    <row r="205" spans="1:7" ht="15">
      <c r="A205" s="67"/>
      <c r="B205" s="67"/>
      <c r="C205" s="67"/>
      <c r="F205" s="67"/>
      <c r="G205" s="67"/>
    </row>
    <row r="206" spans="1:7" ht="15">
      <c r="A206" s="67"/>
      <c r="B206" s="67"/>
      <c r="C206" s="67"/>
      <c r="F206" s="67"/>
      <c r="G206" s="67"/>
    </row>
    <row r="207" spans="1:7" ht="15">
      <c r="A207" s="67"/>
      <c r="B207" s="67"/>
      <c r="C207" s="67"/>
      <c r="F207" s="67"/>
      <c r="G207" s="67"/>
    </row>
    <row r="208" spans="1:7" ht="15">
      <c r="A208" s="67"/>
      <c r="B208" s="67"/>
      <c r="C208" s="67"/>
      <c r="F208" s="67"/>
      <c r="G208" s="67"/>
    </row>
    <row r="209" spans="1:7" ht="15">
      <c r="A209" s="67"/>
      <c r="B209" s="67"/>
      <c r="C209" s="67"/>
      <c r="F209" s="67"/>
      <c r="G209" s="67"/>
    </row>
    <row r="210" spans="1:7" ht="15">
      <c r="A210" s="67"/>
      <c r="B210" s="67"/>
      <c r="C210" s="67"/>
      <c r="F210" s="67"/>
      <c r="G210" s="67"/>
    </row>
    <row r="211" spans="1:7" ht="15">
      <c r="A211" s="67"/>
      <c r="B211" s="67"/>
      <c r="C211" s="67"/>
      <c r="F211" s="67"/>
      <c r="G211" s="67"/>
    </row>
    <row r="212" spans="1:7" ht="15">
      <c r="A212" s="67"/>
      <c r="B212" s="67"/>
      <c r="C212" s="67"/>
      <c r="F212" s="67"/>
      <c r="G212" s="67"/>
    </row>
    <row r="213" spans="1:7" ht="15">
      <c r="A213" s="67"/>
      <c r="B213" s="67"/>
      <c r="C213" s="67"/>
      <c r="F213" s="67"/>
      <c r="G213" s="67"/>
    </row>
    <row r="214" spans="1:7" ht="15">
      <c r="A214" s="67"/>
      <c r="B214" s="67"/>
      <c r="C214" s="67"/>
      <c r="F214" s="67"/>
      <c r="G214" s="67"/>
    </row>
    <row r="215" spans="1:7" ht="15">
      <c r="A215" s="67"/>
      <c r="B215" s="67"/>
      <c r="C215" s="67"/>
      <c r="F215" s="67"/>
      <c r="G215" s="67"/>
    </row>
    <row r="216" spans="1:7" ht="15">
      <c r="A216" s="67"/>
      <c r="B216" s="67"/>
      <c r="C216" s="67"/>
      <c r="F216" s="67"/>
      <c r="G216" s="67"/>
    </row>
    <row r="217" spans="1:7" ht="15">
      <c r="A217" s="67"/>
      <c r="B217" s="67"/>
      <c r="C217" s="67"/>
      <c r="F217" s="67"/>
      <c r="G217" s="67"/>
    </row>
    <row r="218" spans="1:7" ht="15">
      <c r="A218" s="67"/>
      <c r="B218" s="67"/>
      <c r="C218" s="67"/>
      <c r="F218" s="67"/>
      <c r="G218" s="67"/>
    </row>
    <row r="219" spans="1:7" ht="15">
      <c r="A219" s="67"/>
      <c r="B219" s="67"/>
      <c r="C219" s="67"/>
      <c r="F219" s="67"/>
      <c r="G219" s="67"/>
    </row>
    <row r="220" spans="1:7" ht="15">
      <c r="A220" s="67"/>
      <c r="B220" s="67"/>
      <c r="C220" s="67"/>
      <c r="F220" s="67"/>
      <c r="G220" s="67"/>
    </row>
    <row r="221" spans="1:7" ht="15">
      <c r="A221" s="67"/>
      <c r="B221" s="67"/>
      <c r="C221" s="67"/>
      <c r="F221" s="67"/>
      <c r="G221" s="67"/>
    </row>
    <row r="222" spans="1:7" ht="15">
      <c r="A222" s="67"/>
      <c r="B222" s="67"/>
      <c r="C222" s="67"/>
      <c r="F222" s="67"/>
      <c r="G222" s="67"/>
    </row>
    <row r="223" spans="1:7" ht="15">
      <c r="A223" s="67"/>
      <c r="B223" s="67"/>
      <c r="C223" s="67"/>
      <c r="F223" s="67"/>
      <c r="G223" s="67"/>
    </row>
    <row r="224" spans="1:7" ht="15">
      <c r="A224" s="67"/>
      <c r="B224" s="67"/>
      <c r="C224" s="67"/>
      <c r="F224" s="67"/>
      <c r="G224" s="67"/>
    </row>
    <row r="225" spans="1:7" ht="15">
      <c r="A225" s="67"/>
      <c r="B225" s="67"/>
      <c r="C225" s="67"/>
      <c r="F225" s="67"/>
      <c r="G225" s="67"/>
    </row>
    <row r="226" spans="1:7" ht="15">
      <c r="A226" s="67"/>
      <c r="B226" s="67"/>
      <c r="C226" s="67"/>
      <c r="F226" s="67"/>
      <c r="G226" s="67"/>
    </row>
    <row r="227" spans="1:7" ht="15">
      <c r="A227" s="67"/>
      <c r="B227" s="67"/>
      <c r="C227" s="67"/>
      <c r="F227" s="67"/>
      <c r="G227" s="67"/>
    </row>
    <row r="228" spans="1:7" ht="15">
      <c r="A228" s="67"/>
      <c r="B228" s="67"/>
      <c r="C228" s="67"/>
      <c r="F228" s="67"/>
      <c r="G228" s="67"/>
    </row>
    <row r="229" spans="1:7" ht="15">
      <c r="A229" s="67"/>
      <c r="B229" s="67"/>
      <c r="C229" s="67"/>
      <c r="F229" s="67"/>
      <c r="G229" s="67"/>
    </row>
    <row r="230" spans="1:7" ht="15">
      <c r="A230" s="67"/>
      <c r="B230" s="67"/>
      <c r="C230" s="67"/>
      <c r="F230" s="67"/>
      <c r="G230" s="67"/>
    </row>
    <row r="231" spans="1:7" ht="15">
      <c r="A231" s="67"/>
      <c r="B231" s="67"/>
      <c r="C231" s="67"/>
      <c r="F231" s="67"/>
      <c r="G231" s="67"/>
    </row>
    <row r="232" spans="1:7" ht="15">
      <c r="A232" s="67"/>
      <c r="B232" s="67"/>
      <c r="C232" s="67"/>
      <c r="F232" s="67"/>
      <c r="G232" s="67"/>
    </row>
    <row r="233" spans="1:7" ht="15">
      <c r="A233" s="67"/>
      <c r="B233" s="67"/>
      <c r="C233" s="67"/>
      <c r="F233" s="67"/>
      <c r="G233" s="67"/>
    </row>
    <row r="234" spans="1:7" ht="15">
      <c r="A234" s="67"/>
      <c r="B234" s="67"/>
      <c r="C234" s="67"/>
      <c r="F234" s="67"/>
      <c r="G234" s="67"/>
    </row>
    <row r="235" spans="1:7" ht="15">
      <c r="A235" s="67"/>
      <c r="B235" s="67"/>
      <c r="C235" s="67"/>
      <c r="F235" s="67"/>
      <c r="G235" s="67"/>
    </row>
    <row r="236" spans="1:7" ht="15">
      <c r="A236" s="67"/>
      <c r="B236" s="67"/>
      <c r="C236" s="67"/>
      <c r="F236" s="67"/>
      <c r="G236" s="67"/>
    </row>
    <row r="237" spans="1:7" ht="15">
      <c r="A237" s="67"/>
      <c r="B237" s="67"/>
      <c r="C237" s="67"/>
      <c r="F237" s="67"/>
      <c r="G237" s="67"/>
    </row>
    <row r="238" spans="1:7" ht="15">
      <c r="A238" s="67"/>
      <c r="B238" s="67"/>
      <c r="C238" s="67"/>
      <c r="F238" s="67"/>
      <c r="G238" s="67"/>
    </row>
    <row r="239" spans="1:7" ht="15">
      <c r="A239" s="67"/>
      <c r="B239" s="67"/>
      <c r="C239" s="67"/>
      <c r="F239" s="67"/>
      <c r="G239" s="67"/>
    </row>
    <row r="240" spans="1:7" ht="15">
      <c r="A240" s="67"/>
      <c r="B240" s="67"/>
      <c r="C240" s="67"/>
      <c r="F240" s="67"/>
      <c r="G240" s="67"/>
    </row>
    <row r="241" spans="1:7" ht="15">
      <c r="A241" s="67"/>
      <c r="B241" s="67"/>
      <c r="C241" s="67"/>
      <c r="F241" s="67"/>
      <c r="G241" s="67"/>
    </row>
    <row r="242" spans="1:7" ht="15">
      <c r="A242" s="67"/>
      <c r="B242" s="67"/>
      <c r="C242" s="67"/>
      <c r="F242" s="67"/>
      <c r="G242" s="67"/>
    </row>
    <row r="243" spans="1:7" ht="15">
      <c r="A243" s="67"/>
      <c r="B243" s="67"/>
      <c r="C243" s="67"/>
      <c r="F243" s="67"/>
      <c r="G243" s="67"/>
    </row>
    <row r="244" spans="1:7" ht="15">
      <c r="A244" s="67"/>
      <c r="B244" s="67"/>
      <c r="C244" s="67"/>
      <c r="F244" s="67"/>
      <c r="G244" s="67"/>
    </row>
    <row r="245" spans="1:7" ht="15">
      <c r="A245" s="67"/>
      <c r="B245" s="67"/>
      <c r="C245" s="67"/>
      <c r="F245" s="67"/>
      <c r="G245" s="67"/>
    </row>
    <row r="246" spans="1:7" ht="15">
      <c r="A246" s="67"/>
      <c r="B246" s="67"/>
      <c r="C246" s="67"/>
      <c r="F246" s="67"/>
      <c r="G246" s="67"/>
    </row>
    <row r="247" spans="1:7" ht="15">
      <c r="A247" s="67"/>
      <c r="B247" s="67"/>
      <c r="C247" s="67"/>
      <c r="F247" s="67"/>
      <c r="G247" s="67"/>
    </row>
    <row r="248" spans="1:7" ht="15">
      <c r="A248" s="67"/>
      <c r="B248" s="67"/>
      <c r="C248" s="67"/>
      <c r="F248" s="67"/>
      <c r="G248" s="67"/>
    </row>
    <row r="249" spans="1:7" ht="15">
      <c r="A249" s="67"/>
      <c r="B249" s="67"/>
      <c r="C249" s="67"/>
      <c r="F249" s="67"/>
      <c r="G249" s="67"/>
    </row>
  </sheetData>
  <sheetProtection/>
  <conditionalFormatting sqref="W1:W65536">
    <cfRule type="cellIs" priority="1" dxfId="50" operator="notEqual" stopIfTrue="1">
      <formula>0</formula>
    </cfRule>
  </conditionalFormatting>
  <printOptions/>
  <pageMargins left="0.7086614173228347" right="0.7086614173228347" top="0.7480314960629921" bottom="0.7480314960629921" header="0.31496062992125984" footer="0.31496062992125984"/>
  <pageSetup fitToHeight="0" fitToWidth="1" orientation="landscape" paperSize="9" scale="49" r:id="rId1"/>
  <headerFooter alignWithMargins="0">
    <oddFooter>&amp;C&amp;F&amp;R&amp;P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secifpeb</dc:creator>
  <cp:keywords/>
  <dc:description/>
  <cp:lastModifiedBy>Siham</cp:lastModifiedBy>
  <cp:lastPrinted>2013-06-03T07:52:29Z</cp:lastPrinted>
  <dcterms:created xsi:type="dcterms:W3CDTF">2011-05-13T14:27:52Z</dcterms:created>
  <dcterms:modified xsi:type="dcterms:W3CDTF">2013-06-03T07:53:15Z</dcterms:modified>
  <cp:category/>
  <cp:version/>
  <cp:contentType/>
  <cp:contentStatus/>
</cp:coreProperties>
</file>